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o.burgos\Desktop\LDF 2° TRIM 2024\"/>
    </mc:Choice>
  </mc:AlternateContent>
  <bookViews>
    <workbookView xWindow="-120" yWindow="-120" windowWidth="20730" windowHeight="11160"/>
  </bookViews>
  <sheets>
    <sheet name="F4_BP" sheetId="1" r:id="rId1"/>
  </sheets>
  <definedNames>
    <definedName name="_xlnm.Print_Area" localSheetId="0">F4_BP!$B$2:$E$98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 l="1"/>
  <c r="D80" i="1"/>
  <c r="D78" i="1"/>
  <c r="E78" i="1"/>
  <c r="C78" i="1"/>
  <c r="D76" i="1"/>
  <c r="E76" i="1"/>
  <c r="D75" i="1"/>
  <c r="E75" i="1"/>
  <c r="C76" i="1"/>
  <c r="C75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C54" i="1"/>
  <c r="D44" i="1"/>
  <c r="E44" i="1"/>
  <c r="C44" i="1"/>
  <c r="D41" i="1"/>
  <c r="E41" i="1"/>
  <c r="C41" i="1"/>
  <c r="D31" i="1"/>
  <c r="E31" i="1"/>
  <c r="C31" i="1"/>
  <c r="E18" i="1"/>
  <c r="D18" i="1"/>
  <c r="D14" i="1"/>
  <c r="E14" i="1"/>
  <c r="C14" i="1"/>
  <c r="C74" i="1" l="1"/>
  <c r="D48" i="1"/>
  <c r="E48" i="1"/>
  <c r="E74" i="1"/>
  <c r="D74" i="1"/>
  <c r="C48" i="1"/>
  <c r="D64" i="1"/>
  <c r="D66" i="1" s="1"/>
  <c r="C64" i="1"/>
  <c r="C66" i="1" s="1"/>
  <c r="E64" i="1"/>
  <c r="E66" i="1" s="1"/>
  <c r="C82" i="1"/>
  <c r="C84" i="1" s="1"/>
  <c r="C9" i="1" l="1"/>
  <c r="C22" i="1" s="1"/>
  <c r="C24" i="1" s="1"/>
  <c r="C26" i="1" s="1"/>
  <c r="C35" i="1" s="1"/>
  <c r="E72" i="1" l="1"/>
  <c r="E82" i="1" s="1"/>
  <c r="E84" i="1" s="1"/>
  <c r="E9" i="1"/>
  <c r="E22" i="1" s="1"/>
  <c r="E24" i="1" s="1"/>
  <c r="E26" i="1" s="1"/>
  <c r="E35" i="1" s="1"/>
  <c r="D9" i="1"/>
  <c r="D22" i="1" s="1"/>
  <c r="D24" i="1" s="1"/>
  <c r="D26" i="1" s="1"/>
  <c r="D35" i="1" s="1"/>
  <c r="D72" i="1"/>
  <c r="D82" i="1" s="1"/>
  <c r="D84" i="1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<sst xmlns="http://schemas.openxmlformats.org/spreadsheetml/2006/main" count="71" uniqueCount="47">
  <si>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</si>
  <si>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</si>
  <si>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</si>
  <si>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</si>
  <si>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</si>
  <si>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</si>
  <si>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</si>
  <si>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</si>
  <si>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</si>
  <si>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</si>
  <si>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</si>
  <si>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</si>
  <si>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</si>
  <si>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</si>
  <si>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</si>
  <si>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</si>
  <si>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</si>
  <si>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</si>
  <si>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</si>
  <si>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</si>
  <si>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</si>
  <si>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</si>
  <si>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</si>
  <si>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</si>
  <si>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</si>
  <si>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</si>
  <si>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</si>
  <si>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</si>
  <si>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</si>
  <si>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</si>
  <si>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</si>
  <si>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</si>
  <si>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</si>
  <si>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</si>
  <si>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</si>
  <si>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</si>
  <si>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</si>
  <si>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</si>
  <si>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</si>
  <si>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</si>
  <si>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</si>
  <si>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</si>
  <si>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</si>
  <si>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MUNICIPIO DE QUERÉTARO</t>
  </si>
  <si>
    <t>IV. Balance Primario (IV = III + E)</t>
  </si>
  <si>
    <t>"Bajo protesta de decir verdad declaramos que los Estados Financieros y sus notas, son razonablemente correctos y son responsabilidad del emisor".</t>
  </si>
  <si>
    <t>Del 01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</si>
</sst>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7"/>
  <sheetViews>
    <sheetView showGridLines="0" tabSelected="1" zoomScale="115" zoomScaleNormal="115" workbookViewId="0">
      <pane ySplit="8" topLeftCell="A75" activePane="bottomLeft" state="frozen"/>
      <selection pane="bottomLeft" activeCell="A99" sqref="A99:XFD102"/>
    </sheetView>
  </sheetViews>
  <sheetFormatPr baseColWidth="10" defaultColWidth="11.42578125" defaultRowHeight="12.75" x14ac:dyDescent="0.2"/>
  <cols>
    <col min="1" max="1" width="4.85546875" style="1" customWidth="1"/>
    <col min="2" max="2" width="68.42578125" style="1" customWidth="1"/>
    <col min="3" max="3" width="23.85546875" style="1" customWidth="1"/>
    <col min="4" max="4" width="23.7109375" style="1" customWidth="1"/>
    <col min="5" max="5" width="27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43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46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7400000000</v>
      </c>
      <c r="D9" s="8">
        <f>SUM(D10:D12)</f>
        <v>4489777383.8799992</v>
      </c>
      <c r="E9" s="8">
        <f>SUM(E10:E12)</f>
        <v>4489777383.8799992</v>
      </c>
    </row>
    <row r="10" spans="2:5" x14ac:dyDescent="0.2">
      <c r="B10" s="9" t="s">
        <v>9</v>
      </c>
      <c r="C10" s="6">
        <v>6225000000</v>
      </c>
      <c r="D10" s="6">
        <v>3829184480.8199997</v>
      </c>
      <c r="E10" s="6">
        <v>3829184480.8199997</v>
      </c>
    </row>
    <row r="11" spans="2:5" x14ac:dyDescent="0.2">
      <c r="B11" s="9" t="s">
        <v>10</v>
      </c>
      <c r="C11" s="6">
        <v>1175000000</v>
      </c>
      <c r="D11" s="6">
        <v>660592903.05999994</v>
      </c>
      <c r="E11" s="6">
        <v>660592903.05999994</v>
      </c>
    </row>
    <row r="12" spans="2:5" x14ac:dyDescent="0.2">
      <c r="B12" s="9" t="s">
        <v>11</v>
      </c>
      <c r="C12" s="6">
        <v>0</v>
      </c>
      <c r="D12" s="6">
        <v>0</v>
      </c>
      <c r="E12" s="6"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7400000000.0025015</v>
      </c>
      <c r="D14" s="8">
        <f>SUM(D15:D16)</f>
        <v>3641106192.2100029</v>
      </c>
      <c r="E14" s="8">
        <f>SUM(E15:E16)</f>
        <v>3268028802.9399934</v>
      </c>
    </row>
    <row r="15" spans="2:5" x14ac:dyDescent="0.2">
      <c r="B15" s="9" t="s">
        <v>12</v>
      </c>
      <c r="C15" s="6">
        <v>6225000000.0025015</v>
      </c>
      <c r="D15" s="6">
        <v>3189420113.7300024</v>
      </c>
      <c r="E15" s="6">
        <v>2871965241.4099932</v>
      </c>
    </row>
    <row r="16" spans="2:5" x14ac:dyDescent="0.2">
      <c r="B16" s="9" t="s">
        <v>13</v>
      </c>
      <c r="C16" s="6">
        <v>1175000000.0000002</v>
      </c>
      <c r="D16" s="6">
        <v>451686078.48000026</v>
      </c>
      <c r="E16" s="6">
        <v>396063561.53000033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924449535.02999997</v>
      </c>
      <c r="E18" s="8">
        <f>SUM(E19:E20)</f>
        <v>909387928.67999995</v>
      </c>
    </row>
    <row r="19" spans="2:5" x14ac:dyDescent="0.2">
      <c r="B19" s="9" t="s">
        <v>15</v>
      </c>
      <c r="C19" s="11">
        <v>0</v>
      </c>
      <c r="D19" s="6">
        <v>906215786.83999991</v>
      </c>
      <c r="E19" s="6">
        <v>891154180.48999989</v>
      </c>
    </row>
    <row r="20" spans="2:5" x14ac:dyDescent="0.2">
      <c r="B20" s="9" t="s">
        <v>16</v>
      </c>
      <c r="C20" s="11">
        <v>0</v>
      </c>
      <c r="D20" s="6">
        <v>18233748.190000001</v>
      </c>
      <c r="E20" s="6">
        <v>18233748.190000001</v>
      </c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-2.5014877319335938E-3</v>
      </c>
      <c r="D22" s="7">
        <f>D9-D14+D18</f>
        <v>1773120726.6999962</v>
      </c>
      <c r="E22" s="7">
        <f>E9-E14+E18</f>
        <v>2131136509.6200056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-2.5014877319335938E-3</v>
      </c>
      <c r="D24" s="7">
        <f>D22-D12</f>
        <v>1773120726.6999962</v>
      </c>
      <c r="E24" s="7">
        <f>E22-E12</f>
        <v>2131136509.6200056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-2.5014877319335938E-3</v>
      </c>
      <c r="D26" s="8">
        <f>D24-D18</f>
        <v>848671191.66999626</v>
      </c>
      <c r="E26" s="8">
        <f>E24-E18</f>
        <v>1221748580.9400058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44</v>
      </c>
      <c r="C35" s="8">
        <f>C26+C31</f>
        <v>-2.5014877319335938E-3</v>
      </c>
      <c r="D35" s="8">
        <f>D26+D31</f>
        <v>848671191.66999626</v>
      </c>
      <c r="E35" s="8">
        <f>E26+E31</f>
        <v>1221748580.9400058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>
        <v>0</v>
      </c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6225000000</v>
      </c>
      <c r="D54" s="26">
        <f>D10</f>
        <v>3829184480.8199997</v>
      </c>
      <c r="E54" s="26">
        <f>E10</f>
        <v>3829184480.8199997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6225000000.0025015</v>
      </c>
      <c r="D60" s="22">
        <f>D15</f>
        <v>3189420113.7300024</v>
      </c>
      <c r="E60" s="22">
        <f>E15</f>
        <v>2871965241.4099932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906215786.83999991</v>
      </c>
      <c r="E62" s="22">
        <f>E19</f>
        <v>891154180.48999989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-2.5014877319335938E-3</v>
      </c>
      <c r="D64" s="23">
        <f>D54+D56-D60+D62</f>
        <v>1545980153.9299972</v>
      </c>
      <c r="E64" s="23">
        <f>E54+E56-E60+E62</f>
        <v>1848373419.9000063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-2.5014877319335938E-3</v>
      </c>
      <c r="D66" s="23">
        <f>D64-D56</f>
        <v>1545980153.9299972</v>
      </c>
      <c r="E66" s="23">
        <f>E64-E56</f>
        <v>1848373419.9000063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1175000000</v>
      </c>
      <c r="D72" s="26">
        <f>D11</f>
        <v>660592903.05999994</v>
      </c>
      <c r="E72" s="26">
        <f>E11</f>
        <v>660592903.05999994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1175000000.0000002</v>
      </c>
      <c r="D78" s="22">
        <f>D16</f>
        <v>451686078.48000026</v>
      </c>
      <c r="E78" s="22">
        <f>E16</f>
        <v>396063561.53000033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18233748.190000001</v>
      </c>
      <c r="E80" s="22">
        <f>E20</f>
        <v>18233748.190000001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-2.384185791015625E-7</v>
      </c>
      <c r="D82" s="23">
        <f>D72+D74-D78+D80</f>
        <v>227140572.76999968</v>
      </c>
      <c r="E82" s="23">
        <f>E72+E74-E78+E80</f>
        <v>282763089.71999961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-2.384185791015625E-7</v>
      </c>
      <c r="D84" s="23">
        <f>D82-D74</f>
        <v>227140572.76999968</v>
      </c>
      <c r="E84" s="23">
        <f>E82-E74</f>
        <v>282763089.71999961</v>
      </c>
    </row>
    <row r="85" spans="2:5" ht="13.5" thickBot="1" x14ac:dyDescent="0.25">
      <c r="B85" s="27"/>
      <c r="C85" s="28"/>
      <c r="D85" s="27"/>
      <c r="E85" s="27"/>
    </row>
    <row r="87" spans="2:5" x14ac:dyDescent="0.2">
      <c r="B87" s="55" t="s">
        <v>45</v>
      </c>
      <c r="C87" s="55"/>
      <c r="D87" s="55"/>
      <c r="E87" s="55"/>
    </row>
  </sheetData>
  <mergeCells count="16">
    <mergeCell ref="B87:E87"/>
    <mergeCell ref="B69:B70"/>
    <mergeCell ref="C69:C70"/>
    <mergeCell ref="D69:D70"/>
    <mergeCell ref="B51:B52"/>
    <mergeCell ref="D51:D52"/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F4_BP</vt:lpstr>
      <vt:lpstr>'F4_BP'!Área_de_impresión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Burgos Marin</cp:lastModifiedBy>
  <cp:lastPrinted>2023-04-10T20:49:59Z</cp:lastPrinted>
  <dcterms:created xsi:type="dcterms:W3CDTF">2016-10-11T20:00:09Z</dcterms:created>
  <dcterms:modified xsi:type="dcterms:W3CDTF">2024-07-12T20:14:37Z</dcterms:modified>
</cp:coreProperties>
</file>