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620"/>
  </bookViews>
  <sheets>
    <sheet name="F5 - EAID" sheetId="1" r:id="rId1"/>
  </sheets>
  <definedNames>
    <definedName name="_xlnm.Print_Area" localSheetId="0">'F5 - EAID'!$A$1:$N$76</definedName>
  </definedNames>
  <calcPr calcId="145621"/>
</workbook>
</file>

<file path=xl/calcChain.xml><?xml version="1.0" encoding="utf-8"?>
<calcChain xmlns="http://schemas.openxmlformats.org/spreadsheetml/2006/main">
  <c r="G32" i="1" l="1"/>
  <c r="G40" i="1"/>
  <c r="D52" i="1" l="1"/>
  <c r="B38" i="1" l="1"/>
  <c r="D34" i="1"/>
  <c r="D70" i="1"/>
  <c r="D69" i="1"/>
  <c r="D68" i="1"/>
  <c r="D65" i="1"/>
  <c r="D62" i="1"/>
  <c r="D61" i="1"/>
  <c r="D60" i="1"/>
  <c r="D59" i="1"/>
  <c r="D57" i="1"/>
  <c r="D56" i="1"/>
  <c r="D55" i="1"/>
  <c r="D54" i="1"/>
  <c r="D51" i="1"/>
  <c r="D50" i="1"/>
  <c r="D49" i="1"/>
  <c r="D46" i="1"/>
  <c r="D45" i="1"/>
  <c r="D42" i="1"/>
  <c r="D39" i="1"/>
  <c r="D37" i="1"/>
  <c r="D36" i="1"/>
  <c r="D35" i="1"/>
  <c r="D33" i="1"/>
  <c r="D31" i="1"/>
  <c r="D28" i="1"/>
  <c r="D16" i="1"/>
  <c r="D15" i="1"/>
  <c r="D14" i="1"/>
  <c r="D13" i="1"/>
  <c r="D12" i="1"/>
  <c r="D11" i="1"/>
  <c r="D10" i="1"/>
  <c r="D27" i="1"/>
  <c r="D26" i="1"/>
  <c r="D25" i="1"/>
  <c r="D24" i="1"/>
  <c r="D22" i="1"/>
  <c r="D21" i="1"/>
  <c r="B44" i="1" l="1"/>
  <c r="B29" i="1" l="1"/>
  <c r="B17" i="1"/>
  <c r="B41" i="1" s="1"/>
  <c r="E53" i="1" l="1"/>
  <c r="C53" i="1" l="1"/>
  <c r="G42" i="1" l="1"/>
  <c r="G45" i="1" l="1"/>
  <c r="G46" i="1"/>
  <c r="G47" i="1"/>
  <c r="G48" i="1"/>
  <c r="G49" i="1"/>
  <c r="G50" i="1"/>
  <c r="G51" i="1"/>
  <c r="G52" i="1"/>
  <c r="G54" i="1"/>
  <c r="G55" i="1"/>
  <c r="G56" i="1"/>
  <c r="G57" i="1"/>
  <c r="G59" i="1"/>
  <c r="G60" i="1"/>
  <c r="G61" i="1"/>
  <c r="G62" i="1"/>
  <c r="G65" i="1"/>
  <c r="G11" i="1"/>
  <c r="G12" i="1"/>
  <c r="G13" i="1"/>
  <c r="G14" i="1"/>
  <c r="G15" i="1"/>
  <c r="G16" i="1"/>
  <c r="G19" i="1"/>
  <c r="G20" i="1"/>
  <c r="G21" i="1"/>
  <c r="G22" i="1"/>
  <c r="G23" i="1"/>
  <c r="G24" i="1"/>
  <c r="G25" i="1"/>
  <c r="G26" i="1"/>
  <c r="G27" i="1"/>
  <c r="G28" i="1"/>
  <c r="G30" i="1"/>
  <c r="G31" i="1"/>
  <c r="G33" i="1"/>
  <c r="G35" i="1"/>
  <c r="G36" i="1"/>
  <c r="G37" i="1"/>
  <c r="G39" i="1"/>
  <c r="G10" i="1"/>
  <c r="C64" i="1" l="1"/>
  <c r="E64" i="1"/>
  <c r="B64" i="1"/>
  <c r="F58" i="1"/>
  <c r="E58" i="1"/>
  <c r="C58" i="1"/>
  <c r="B58" i="1"/>
  <c r="D58" i="1" s="1"/>
  <c r="F53" i="1"/>
  <c r="B53" i="1"/>
  <c r="D53" i="1" s="1"/>
  <c r="F44" i="1"/>
  <c r="G58" i="1" l="1"/>
  <c r="D64" i="1"/>
  <c r="G64" i="1"/>
  <c r="G53" i="1"/>
  <c r="G44" i="1"/>
  <c r="B63" i="1"/>
  <c r="F63" i="1"/>
  <c r="F38" i="1"/>
  <c r="B66" i="1" l="1"/>
  <c r="G63" i="1"/>
  <c r="G38" i="1"/>
  <c r="P9" i="1"/>
  <c r="Q9" i="1"/>
  <c r="R9" i="1"/>
  <c r="S9" i="1"/>
  <c r="T9" i="1"/>
  <c r="O10" i="1" l="1"/>
  <c r="P10" i="1"/>
  <c r="Q10" i="1"/>
  <c r="R10" i="1"/>
  <c r="S10" i="1"/>
  <c r="O11" i="1"/>
  <c r="P11" i="1"/>
  <c r="Q11" i="1"/>
  <c r="R11" i="1"/>
  <c r="S11" i="1"/>
  <c r="O12" i="1"/>
  <c r="P12" i="1"/>
  <c r="Q12" i="1"/>
  <c r="R12" i="1"/>
  <c r="S12" i="1"/>
  <c r="O13" i="1"/>
  <c r="P13" i="1"/>
  <c r="Q13" i="1"/>
  <c r="R13" i="1"/>
  <c r="S13" i="1"/>
  <c r="O14" i="1"/>
  <c r="P14" i="1"/>
  <c r="Q14" i="1"/>
  <c r="R14" i="1"/>
  <c r="S14" i="1"/>
  <c r="O15" i="1"/>
  <c r="P15" i="1"/>
  <c r="Q15" i="1"/>
  <c r="R15" i="1"/>
  <c r="S15" i="1"/>
  <c r="O16" i="1"/>
  <c r="P16" i="1"/>
  <c r="Q16" i="1"/>
  <c r="R16" i="1"/>
  <c r="S16" i="1"/>
  <c r="O18" i="1"/>
  <c r="O19" i="1"/>
  <c r="S19" i="1"/>
  <c r="O20" i="1"/>
  <c r="S20" i="1"/>
  <c r="O21" i="1"/>
  <c r="P21" i="1"/>
  <c r="Q21" i="1"/>
  <c r="R21" i="1"/>
  <c r="S21" i="1"/>
  <c r="O22" i="1"/>
  <c r="P22" i="1"/>
  <c r="Q22" i="1"/>
  <c r="R22" i="1"/>
  <c r="S22" i="1"/>
  <c r="O23" i="1"/>
  <c r="S23" i="1"/>
  <c r="O24" i="1"/>
  <c r="P24" i="1"/>
  <c r="Q24" i="1"/>
  <c r="R24" i="1"/>
  <c r="S24" i="1"/>
  <c r="O25" i="1"/>
  <c r="P25" i="1"/>
  <c r="Q25" i="1"/>
  <c r="R25" i="1"/>
  <c r="S25" i="1"/>
  <c r="O26" i="1"/>
  <c r="P26" i="1"/>
  <c r="Q26" i="1"/>
  <c r="S26" i="1"/>
  <c r="O27" i="1"/>
  <c r="P27" i="1"/>
  <c r="Q27" i="1"/>
  <c r="S27" i="1"/>
  <c r="O28" i="1"/>
  <c r="P28" i="1"/>
  <c r="Q28" i="1"/>
  <c r="R28" i="1"/>
  <c r="S28" i="1"/>
  <c r="O30" i="1"/>
  <c r="S30" i="1"/>
  <c r="O31" i="1"/>
  <c r="P31" i="1"/>
  <c r="Q31" i="1"/>
  <c r="R31" i="1"/>
  <c r="S31" i="1"/>
  <c r="O32" i="1"/>
  <c r="S32" i="1"/>
  <c r="O33" i="1"/>
  <c r="P33" i="1"/>
  <c r="Q33" i="1"/>
  <c r="R33" i="1"/>
  <c r="S33" i="1"/>
  <c r="O34" i="1"/>
  <c r="P34" i="1"/>
  <c r="Q34" i="1"/>
  <c r="O35" i="1"/>
  <c r="P35" i="1"/>
  <c r="Q35" i="1"/>
  <c r="R35" i="1"/>
  <c r="S35" i="1"/>
  <c r="O36" i="1"/>
  <c r="P36" i="1"/>
  <c r="Q36" i="1"/>
  <c r="R36" i="1"/>
  <c r="S36" i="1"/>
  <c r="O37" i="1"/>
  <c r="P37" i="1"/>
  <c r="Q37" i="1"/>
  <c r="R37" i="1"/>
  <c r="S37" i="1"/>
  <c r="O39" i="1"/>
  <c r="P39" i="1"/>
  <c r="Q39" i="1"/>
  <c r="R39" i="1"/>
  <c r="S39" i="1"/>
  <c r="O40" i="1"/>
  <c r="S40" i="1"/>
  <c r="O42" i="1"/>
  <c r="P42" i="1"/>
  <c r="Q42" i="1"/>
  <c r="R42" i="1"/>
  <c r="S42" i="1"/>
  <c r="O43" i="1"/>
  <c r="P43" i="1"/>
  <c r="Q43" i="1"/>
  <c r="R43" i="1"/>
  <c r="S43" i="1"/>
  <c r="T43" i="1"/>
  <c r="O45" i="1"/>
  <c r="P45" i="1"/>
  <c r="Q45" i="1"/>
  <c r="R45" i="1"/>
  <c r="S45" i="1"/>
  <c r="O46" i="1"/>
  <c r="P46" i="1"/>
  <c r="Q46" i="1"/>
  <c r="R46" i="1"/>
  <c r="S46" i="1"/>
  <c r="O47" i="1"/>
  <c r="S47" i="1"/>
  <c r="O48" i="1"/>
  <c r="S48" i="1"/>
  <c r="O49" i="1"/>
  <c r="P49" i="1"/>
  <c r="Q49" i="1"/>
  <c r="R49" i="1"/>
  <c r="S49" i="1"/>
  <c r="O50" i="1"/>
  <c r="P50" i="1"/>
  <c r="Q50" i="1"/>
  <c r="R50" i="1"/>
  <c r="S50" i="1"/>
  <c r="O51" i="1"/>
  <c r="P51" i="1"/>
  <c r="Q51" i="1"/>
  <c r="R51" i="1"/>
  <c r="S51" i="1"/>
  <c r="O52" i="1"/>
  <c r="P52" i="1"/>
  <c r="Q52" i="1"/>
  <c r="R52" i="1"/>
  <c r="S52" i="1"/>
  <c r="O53" i="1"/>
  <c r="P53" i="1"/>
  <c r="Q53" i="1"/>
  <c r="R53" i="1"/>
  <c r="S53" i="1"/>
  <c r="O54" i="1"/>
  <c r="P54" i="1"/>
  <c r="Q54" i="1"/>
  <c r="R54" i="1"/>
  <c r="S54" i="1"/>
  <c r="O55" i="1"/>
  <c r="P55" i="1"/>
  <c r="Q55" i="1"/>
  <c r="R55" i="1"/>
  <c r="S55" i="1"/>
  <c r="O56" i="1"/>
  <c r="P56" i="1"/>
  <c r="Q56" i="1"/>
  <c r="R56" i="1"/>
  <c r="S56" i="1"/>
  <c r="O57" i="1"/>
  <c r="P57" i="1"/>
  <c r="Q57" i="1"/>
  <c r="R57" i="1"/>
  <c r="S57" i="1"/>
  <c r="O59" i="1"/>
  <c r="P59" i="1"/>
  <c r="Q59" i="1"/>
  <c r="R59" i="1"/>
  <c r="S59" i="1"/>
  <c r="O60" i="1"/>
  <c r="P60" i="1"/>
  <c r="Q60" i="1"/>
  <c r="R60" i="1"/>
  <c r="S60" i="1"/>
  <c r="O61" i="1"/>
  <c r="P61" i="1"/>
  <c r="Q61" i="1"/>
  <c r="R61" i="1"/>
  <c r="S61" i="1"/>
  <c r="O62" i="1"/>
  <c r="P62" i="1"/>
  <c r="Q62" i="1"/>
  <c r="R62" i="1"/>
  <c r="S62" i="1"/>
  <c r="O64" i="1"/>
  <c r="P64" i="1"/>
  <c r="Q64" i="1"/>
  <c r="R64" i="1"/>
  <c r="S64" i="1"/>
  <c r="O65" i="1"/>
  <c r="P65" i="1"/>
  <c r="Q65" i="1"/>
  <c r="R65" i="1"/>
  <c r="S65" i="1"/>
  <c r="O67" i="1"/>
  <c r="P67" i="1"/>
  <c r="Q67" i="1"/>
  <c r="R67" i="1"/>
  <c r="S67" i="1"/>
  <c r="T67" i="1"/>
  <c r="O68" i="1"/>
  <c r="P68" i="1"/>
  <c r="Q68" i="1"/>
  <c r="R68" i="1"/>
  <c r="S68" i="1"/>
  <c r="O69" i="1"/>
  <c r="P69" i="1"/>
  <c r="Q69" i="1"/>
  <c r="R69" i="1"/>
  <c r="S69" i="1"/>
  <c r="O70" i="1"/>
  <c r="P70" i="1"/>
  <c r="Q70" i="1"/>
  <c r="R70" i="1"/>
  <c r="S70" i="1"/>
  <c r="O9" i="1"/>
  <c r="O29" i="1" l="1"/>
  <c r="O44" i="1" l="1"/>
  <c r="O17" i="1"/>
  <c r="T70" i="1" l="1"/>
  <c r="T69" i="1"/>
  <c r="T68" i="1"/>
  <c r="T57" i="1"/>
  <c r="T59" i="1"/>
  <c r="T60" i="1"/>
  <c r="T61" i="1"/>
  <c r="T62" i="1"/>
  <c r="T64" i="1"/>
  <c r="T65" i="1"/>
  <c r="T51" i="1"/>
  <c r="T52" i="1"/>
  <c r="T53" i="1"/>
  <c r="T54" i="1"/>
  <c r="T55" i="1"/>
  <c r="T56" i="1"/>
  <c r="T50" i="1"/>
  <c r="T49" i="1"/>
  <c r="T48" i="1"/>
  <c r="T47" i="1"/>
  <c r="T46" i="1"/>
  <c r="T45" i="1"/>
  <c r="T39" i="1" l="1"/>
  <c r="R58" i="1" l="1"/>
  <c r="Q58" i="1"/>
  <c r="P58" i="1"/>
  <c r="S38" i="1"/>
  <c r="O38" i="1"/>
  <c r="O58" i="1" l="1"/>
  <c r="O63" i="1"/>
  <c r="S58" i="1"/>
  <c r="T58" i="1"/>
  <c r="S44" i="1"/>
  <c r="T44" i="1"/>
  <c r="S63" i="1" l="1"/>
  <c r="T63" i="1"/>
  <c r="O66" i="1"/>
  <c r="O41" i="1"/>
  <c r="T42" i="1" l="1"/>
  <c r="T11" i="1"/>
  <c r="T12" i="1"/>
  <c r="T13" i="1"/>
  <c r="T14" i="1"/>
  <c r="T15" i="1"/>
  <c r="T16" i="1"/>
  <c r="T19" i="1"/>
  <c r="T20" i="1"/>
  <c r="T21" i="1"/>
  <c r="T22" i="1"/>
  <c r="T23" i="1"/>
  <c r="T24" i="1"/>
  <c r="T25" i="1"/>
  <c r="T26" i="1"/>
  <c r="T27" i="1"/>
  <c r="T28" i="1"/>
  <c r="T30" i="1"/>
  <c r="T31" i="1"/>
  <c r="T32" i="1"/>
  <c r="T33" i="1"/>
  <c r="T35" i="1"/>
  <c r="T36" i="1"/>
  <c r="T37" i="1"/>
  <c r="T38" i="1"/>
  <c r="T40" i="1"/>
  <c r="T10" i="1"/>
  <c r="P18" i="1" l="1"/>
  <c r="D18" i="1"/>
  <c r="Q18" i="1" s="1"/>
  <c r="R18" i="1" l="1"/>
  <c r="S18" i="1" l="1"/>
  <c r="G18" i="1"/>
  <c r="T18" i="1" s="1"/>
  <c r="F17" i="1"/>
  <c r="G17" i="1" s="1"/>
  <c r="T17" i="1" s="1"/>
  <c r="S17" i="1" l="1"/>
  <c r="P19" i="1"/>
  <c r="D19" i="1"/>
  <c r="Q19" i="1" s="1"/>
  <c r="R19" i="1" l="1"/>
  <c r="P23" i="1" l="1"/>
  <c r="D23" i="1"/>
  <c r="Q23" i="1" s="1"/>
  <c r="R23" i="1" l="1"/>
  <c r="P20" i="1" l="1"/>
  <c r="D20" i="1"/>
  <c r="Q20" i="1" s="1"/>
  <c r="C17" i="1"/>
  <c r="P17" i="1" s="1"/>
  <c r="D17" i="1" l="1"/>
  <c r="Q17" i="1" s="1"/>
  <c r="R20" i="1" l="1"/>
  <c r="R26" i="1"/>
  <c r="P30" i="1" l="1"/>
  <c r="D30" i="1"/>
  <c r="Q30" i="1"/>
  <c r="R30" i="1" l="1"/>
  <c r="P32" i="1" l="1"/>
  <c r="D32" i="1"/>
  <c r="Q32" i="1"/>
  <c r="C29" i="1"/>
  <c r="D29" i="1" s="1"/>
  <c r="Q29" i="1" s="1"/>
  <c r="P29" i="1" l="1"/>
  <c r="R32" i="1"/>
  <c r="P40" i="1" l="1"/>
  <c r="D40" i="1"/>
  <c r="Q40" i="1" s="1"/>
  <c r="C38" i="1"/>
  <c r="P38" i="1" s="1"/>
  <c r="C41" i="1"/>
  <c r="P41" i="1" s="1"/>
  <c r="D38" i="1" l="1"/>
  <c r="Q38" i="1" s="1"/>
  <c r="D41" i="1"/>
  <c r="Q41" i="1" s="1"/>
  <c r="R40" i="1" l="1"/>
  <c r="E38" i="1"/>
  <c r="R38" i="1" s="1"/>
  <c r="R27" i="1"/>
  <c r="E17" i="1"/>
  <c r="R17" i="1" l="1"/>
  <c r="R47" i="1"/>
  <c r="P48" i="1" l="1"/>
  <c r="D48" i="1"/>
  <c r="Q48" i="1" s="1"/>
  <c r="R48" i="1" l="1"/>
  <c r="E44" i="1"/>
  <c r="R44" i="1" s="1"/>
  <c r="E63" i="1" l="1"/>
  <c r="R63" i="1" l="1"/>
  <c r="R34" i="1"/>
  <c r="E29" i="1"/>
  <c r="R29" i="1" s="1"/>
  <c r="E41" i="1"/>
  <c r="R41" i="1" l="1"/>
  <c r="E66" i="1"/>
  <c r="S34" i="1"/>
  <c r="G34" i="1"/>
  <c r="T34" i="1" s="1"/>
  <c r="F29" i="1"/>
  <c r="S29" i="1" s="1"/>
  <c r="R66" i="1" l="1"/>
  <c r="F41" i="1"/>
  <c r="F66" i="1" s="1"/>
  <c r="G66" i="1" s="1"/>
  <c r="T66" i="1" s="1"/>
  <c r="G29" i="1"/>
  <c r="T29" i="1" s="1"/>
  <c r="P47" i="1"/>
  <c r="D47" i="1"/>
  <c r="Q47" i="1" s="1"/>
  <c r="C44" i="1"/>
  <c r="D44" i="1" s="1"/>
  <c r="Q44" i="1" s="1"/>
  <c r="S66" i="1" l="1"/>
  <c r="S41" i="1"/>
  <c r="G41" i="1"/>
  <c r="T41" i="1" s="1"/>
  <c r="C63" i="1"/>
  <c r="P44" i="1"/>
  <c r="C66" i="1" l="1"/>
  <c r="P63" i="1"/>
  <c r="D63" i="1"/>
  <c r="Q63" i="1" s="1"/>
  <c r="D66" i="1" l="1"/>
  <c r="Q66" i="1" s="1"/>
  <c r="P66" i="1"/>
</calcChain>
</file>

<file path=xl/sharedStrings.xml><?xml version="1.0" encoding="utf-8"?>
<sst xmlns="http://schemas.openxmlformats.org/spreadsheetml/2006/main" count="156" uniqueCount="148">
  <si>
    <r>
      <rPr>
        <b/>
        <sz val="6"/>
        <rFont val="Arial"/>
        <family val="2"/>
      </rPr>
      <t>Concepto (c)</t>
    </r>
  </si>
  <si>
    <r>
      <rPr>
        <b/>
        <sz val="6"/>
        <rFont val="Arial"/>
        <family val="2"/>
      </rPr>
      <t>Ingreso</t>
    </r>
  </si>
  <si>
    <r>
      <rPr>
        <b/>
        <sz val="6"/>
        <rFont val="Arial"/>
        <family val="2"/>
      </rPr>
      <t>Diferencia (e)</t>
    </r>
  </si>
  <si>
    <r>
      <rPr>
        <b/>
        <sz val="6"/>
        <rFont val="Arial"/>
        <family val="2"/>
      </rPr>
      <t>Ampliaciones/ (Reducciones)</t>
    </r>
  </si>
  <si>
    <r>
      <rPr>
        <b/>
        <sz val="6"/>
        <rFont val="Arial"/>
        <family val="2"/>
      </rPr>
      <t>Modificado</t>
    </r>
  </si>
  <si>
    <r>
      <rPr>
        <b/>
        <sz val="6"/>
        <rFont val="Arial"/>
        <family val="2"/>
      </rPr>
      <t>Devengado</t>
    </r>
  </si>
  <si>
    <r>
      <rPr>
        <b/>
        <sz val="6"/>
        <rFont val="Arial"/>
        <family val="2"/>
      </rPr>
      <t>Recaudado</t>
    </r>
  </si>
  <si>
    <r>
      <rPr>
        <sz val="6"/>
        <rFont val="Arial"/>
        <family val="2"/>
      </rPr>
      <t>Ingresos de Libre Disposicion</t>
    </r>
  </si>
  <si>
    <r>
      <rPr>
        <sz val="6"/>
        <rFont val="Arial"/>
        <family val="2"/>
      </rPr>
      <t>A. Impuestos</t>
    </r>
  </si>
  <si>
    <r>
      <rPr>
        <sz val="6"/>
        <rFont val="Arial"/>
        <family val="2"/>
      </rPr>
      <t>B. Cuotas y Aportaciones de Seguridad Social</t>
    </r>
  </si>
  <si>
    <r>
      <rPr>
        <sz val="6"/>
        <rFont val="Arial"/>
        <family val="2"/>
      </rPr>
      <t>C. Contribuciones de Mejoras</t>
    </r>
  </si>
  <si>
    <r>
      <rPr>
        <sz val="6"/>
        <rFont val="Arial"/>
        <family val="2"/>
      </rPr>
      <t>D. Derechos</t>
    </r>
  </si>
  <si>
    <r>
      <rPr>
        <sz val="6"/>
        <rFont val="Arial"/>
        <family val="2"/>
      </rPr>
      <t>E. Productos</t>
    </r>
  </si>
  <si>
    <r>
      <rPr>
        <sz val="6"/>
        <rFont val="Arial"/>
        <family val="2"/>
      </rPr>
      <t>F. Aprovechamientos</t>
    </r>
  </si>
  <si>
    <r>
      <rPr>
        <sz val="6"/>
        <rFont val="Arial"/>
        <family val="2"/>
      </rPr>
      <t>G. Ingresos por Ventas de Bienes y Servicios</t>
    </r>
  </si>
  <si>
    <r>
      <rPr>
        <sz val="6"/>
        <rFont val="Arial"/>
        <family val="2"/>
      </rPr>
      <t>H. Participaciones (H=h1+h2+h3+h4+h5+h6+h7+h8+h9+h10+h11)</t>
    </r>
  </si>
  <si>
    <r>
      <rPr>
        <sz val="6"/>
        <rFont val="Arial"/>
        <family val="2"/>
      </rPr>
      <t>h1) Fondo General de Participaciones</t>
    </r>
  </si>
  <si>
    <r>
      <rPr>
        <sz val="6"/>
        <rFont val="Arial"/>
        <family val="2"/>
      </rPr>
      <t>h2) Fondo de Fomento Municipal</t>
    </r>
  </si>
  <si>
    <r>
      <rPr>
        <sz val="6"/>
        <rFont val="Arial"/>
        <family val="2"/>
      </rPr>
      <t>h3) Fondo de Fiscalizacion y Recaudacion</t>
    </r>
  </si>
  <si>
    <r>
      <rPr>
        <sz val="6"/>
        <rFont val="Arial"/>
        <family val="2"/>
      </rPr>
      <t>h4) Fondo de Compensation</t>
    </r>
  </si>
  <si>
    <r>
      <rPr>
        <sz val="6"/>
        <rFont val="Arial"/>
        <family val="2"/>
      </rPr>
      <t>h5) Fondo de Extraction de Hidrocarburos</t>
    </r>
  </si>
  <si>
    <r>
      <rPr>
        <sz val="6"/>
        <rFont val="Arial"/>
        <family val="2"/>
      </rPr>
      <t>h6) Impuesto Especial Sobre Production y Seivicios</t>
    </r>
  </si>
  <si>
    <r>
      <rPr>
        <sz val="6"/>
        <rFont val="Arial"/>
        <family val="2"/>
      </rPr>
      <t>h7) 0.136% de la Recaudacion Federal Participate</t>
    </r>
  </si>
  <si>
    <r>
      <rPr>
        <sz val="6"/>
        <rFont val="Arial"/>
        <family val="2"/>
      </rPr>
      <t>h8) 3.17% Sobre Extraccion de Petroleo</t>
    </r>
  </si>
  <si>
    <r>
      <rPr>
        <sz val="6"/>
        <rFont val="Arial"/>
        <family val="2"/>
      </rPr>
      <t>h9) Gasolinas y Diesel</t>
    </r>
  </si>
  <si>
    <r>
      <rPr>
        <sz val="6"/>
        <rFont val="Arial"/>
        <family val="2"/>
      </rPr>
      <t>h10) Fondo del Impuesto Sobre la Renta</t>
    </r>
  </si>
  <si>
    <r>
      <rPr>
        <sz val="6"/>
        <rFont val="Arial"/>
        <family val="2"/>
      </rPr>
      <t>h11) Fondo de Estabilizacion de los Ingresos de las Entidades Federativas</t>
    </r>
  </si>
  <si>
    <r>
      <rPr>
        <sz val="6"/>
        <rFont val="Arial"/>
        <family val="2"/>
      </rPr>
      <t>I. Incentivos Derivados de la Colaboracion Fiscal (I=i1+i2+i3+i4+i5)</t>
    </r>
  </si>
  <si>
    <r>
      <rPr>
        <sz val="6"/>
        <rFont val="Arial"/>
        <family val="2"/>
      </rPr>
      <t>i1) Tenencia o Uso de Vehlculos</t>
    </r>
  </si>
  <si>
    <r>
      <rPr>
        <sz val="6"/>
        <rFont val="Arial"/>
        <family val="2"/>
      </rPr>
      <t>i2) Fondo de Compensacion ISAN</t>
    </r>
  </si>
  <si>
    <r>
      <rPr>
        <sz val="6"/>
        <rFont val="Arial"/>
        <family val="2"/>
      </rPr>
      <t>i3) Impuesto Sobre Automoviles Nuevos</t>
    </r>
  </si>
  <si>
    <r>
      <rPr>
        <sz val="6"/>
        <rFont val="Arial"/>
        <family val="2"/>
      </rPr>
      <t>i4) Fondo de Compensacion de Repecos-Intermedios</t>
    </r>
  </si>
  <si>
    <r>
      <rPr>
        <sz val="6"/>
        <rFont val="Arial"/>
        <family val="2"/>
      </rPr>
      <t>i5) Otros Incentivos Economicos</t>
    </r>
  </si>
  <si>
    <r>
      <rPr>
        <sz val="6"/>
        <rFont val="Arial"/>
        <family val="2"/>
      </rPr>
      <t>J. Transferencias</t>
    </r>
  </si>
  <si>
    <r>
      <rPr>
        <sz val="6"/>
        <rFont val="Arial"/>
        <family val="2"/>
      </rPr>
      <t>K. Convenios</t>
    </r>
  </si>
  <si>
    <r>
      <rPr>
        <sz val="6"/>
        <rFont val="Arial"/>
        <family val="2"/>
      </rPr>
      <t>k1) Otros Convenios y Subsidios</t>
    </r>
  </si>
  <si>
    <r>
      <rPr>
        <sz val="6"/>
        <rFont val="Arial"/>
        <family val="2"/>
      </rPr>
      <t>L. Otros Ingresos de Libre Disposicion (L=l1+l2)</t>
    </r>
  </si>
  <si>
    <r>
      <rPr>
        <sz val="6"/>
        <rFont val="Arial"/>
        <family val="2"/>
      </rPr>
      <t>l1) Participaciones en Ingresos Locales</t>
    </r>
  </si>
  <si>
    <r>
      <rPr>
        <sz val="6"/>
        <rFont val="Arial"/>
        <family val="2"/>
      </rPr>
      <t>l2) Otros Ingresos de Libre Disposicion</t>
    </r>
  </si>
  <si>
    <r>
      <rPr>
        <sz val="6"/>
        <rFont val="Arial"/>
        <family val="2"/>
      </rPr>
      <t>I. Total de Ingresos de Libre Disposicion (I=A+B+C+D+E+F+G+H+I+J+K+L)</t>
    </r>
  </si>
  <si>
    <r>
      <rPr>
        <sz val="6"/>
        <rFont val="Arial"/>
        <family val="2"/>
      </rPr>
      <t>Ingresos Excedentes de Ingresos de Libre Disposicion</t>
    </r>
  </si>
  <si>
    <r>
      <rPr>
        <sz val="6"/>
        <rFont val="Arial"/>
        <family val="2"/>
      </rPr>
      <t>Transferencias Federales Etiquetadas</t>
    </r>
  </si>
  <si>
    <r>
      <rPr>
        <sz val="6"/>
        <rFont val="Arial"/>
        <family val="2"/>
      </rPr>
      <t>A. Aportaciones (A=a1+a2+a3+a4+a5+a6+a7+a8)</t>
    </r>
  </si>
  <si>
    <r>
      <rPr>
        <sz val="6"/>
        <rFont val="Arial"/>
        <family val="2"/>
      </rPr>
      <t>a1) Fondo de Aportaciones para la Nomina Educativa y Gasto Operativo</t>
    </r>
  </si>
  <si>
    <r>
      <rPr>
        <sz val="6"/>
        <rFont val="Arial"/>
        <family val="2"/>
      </rPr>
      <t>a2) Fondo de Aportaciones para los Servicios de Salud</t>
    </r>
  </si>
  <si>
    <r>
      <rPr>
        <sz val="6"/>
        <rFont val="Arial"/>
        <family val="2"/>
      </rPr>
      <t>a3) Fondo de Aportaciones para la Infraestructura Social</t>
    </r>
  </si>
  <si>
    <r>
      <rPr>
        <sz val="6"/>
        <rFont val="Arial"/>
        <family val="2"/>
      </rPr>
      <t>a4) Fondo de Aportaciones para el Fortalecimiento de los Municipios y de las Demarcaciones Territoriales del Distrito Federal</t>
    </r>
  </si>
  <si>
    <r>
      <rPr>
        <sz val="6"/>
        <rFont val="Arial"/>
        <family val="2"/>
      </rPr>
      <t>a5) Fondo de Aportaciones Multiples</t>
    </r>
  </si>
  <si>
    <r>
      <rPr>
        <sz val="6"/>
        <rFont val="Arial"/>
        <family val="2"/>
      </rPr>
      <t>a6) Fondo de Aportaciones para la Educacion Tecnologica y de Adultos</t>
    </r>
  </si>
  <si>
    <r>
      <rPr>
        <sz val="6"/>
        <rFont val="Arial"/>
        <family val="2"/>
      </rPr>
      <t>a7) Fondo de Aportaciones para la Seguridad Publica de los Estados y del Distrito Federal</t>
    </r>
  </si>
  <si>
    <r>
      <rPr>
        <sz val="6"/>
        <rFont val="Arial"/>
        <family val="2"/>
      </rPr>
      <t>a8) Fondo de Aportaciones para el Fortalecimiento de las Entidades Federativas</t>
    </r>
  </si>
  <si>
    <r>
      <rPr>
        <sz val="6"/>
        <rFont val="Arial"/>
        <family val="2"/>
      </rPr>
      <t>B. Convenios (B=b1+b2+b3+b4)</t>
    </r>
  </si>
  <si>
    <r>
      <rPr>
        <sz val="6"/>
        <rFont val="Arial"/>
        <family val="2"/>
      </rPr>
      <t>b1) Convenios de Protection Social en Salud</t>
    </r>
  </si>
  <si>
    <r>
      <rPr>
        <sz val="6"/>
        <rFont val="Arial"/>
        <family val="2"/>
      </rPr>
      <t>b2) Convenios de Descentralizacion</t>
    </r>
  </si>
  <si>
    <r>
      <rPr>
        <sz val="6"/>
        <rFont val="Arial"/>
        <family val="2"/>
      </rPr>
      <t>b3) Convenios de Reasignacion</t>
    </r>
  </si>
  <si>
    <r>
      <rPr>
        <sz val="6"/>
        <rFont val="Arial"/>
        <family val="2"/>
      </rPr>
      <t>b4) Otros Convenios y Subsidios</t>
    </r>
  </si>
  <si>
    <r>
      <rPr>
        <sz val="6"/>
        <rFont val="Arial"/>
        <family val="2"/>
      </rPr>
      <t>C. Fondos Distintos de Aportaciones (C=c1+c2)</t>
    </r>
  </si>
  <si>
    <r>
      <rPr>
        <sz val="6"/>
        <rFont val="Arial"/>
        <family val="2"/>
      </rPr>
      <t>c1) Fondo para Entidades Federativas y Municipios Productores de Hidrocarburos</t>
    </r>
  </si>
  <si>
    <r>
      <rPr>
        <sz val="6"/>
        <rFont val="Arial"/>
        <family val="2"/>
      </rPr>
      <t>c2) Fondo Minero</t>
    </r>
  </si>
  <si>
    <r>
      <rPr>
        <sz val="6"/>
        <rFont val="Arial"/>
        <family val="2"/>
      </rPr>
      <t>D. Transferences, Subsidios y Subvenciones, y Pensiones y Jubilaciones</t>
    </r>
  </si>
  <si>
    <r>
      <rPr>
        <sz val="6"/>
        <rFont val="Arial"/>
        <family val="2"/>
      </rPr>
      <t>E. Otras Transferenc</t>
    </r>
    <r>
      <rPr>
        <sz val="6"/>
        <rFont val="Arial"/>
        <family val="2"/>
      </rPr>
      <t>e</t>
    </r>
    <r>
      <rPr>
        <sz val="6"/>
        <rFont val="Arial"/>
        <family val="2"/>
      </rPr>
      <t>s Federales Etiquetadas</t>
    </r>
  </si>
  <si>
    <r>
      <rPr>
        <sz val="6"/>
        <rFont val="Arial"/>
        <family val="2"/>
      </rPr>
      <t>II. Total de Transferencias Federales Etiquetadas(II = A + B + C + D + E)</t>
    </r>
  </si>
  <si>
    <r>
      <rPr>
        <sz val="6"/>
        <rFont val="Arial"/>
        <family val="2"/>
      </rPr>
      <t>III. Ingresos Derivados de Financiamientos (III = A)</t>
    </r>
  </si>
  <si>
    <r>
      <rPr>
        <sz val="6"/>
        <rFont val="Arial"/>
        <family val="2"/>
      </rPr>
      <t>A. Ingresos Derivados de Financiamientos</t>
    </r>
  </si>
  <si>
    <r>
      <rPr>
        <sz val="6"/>
        <rFont val="Arial"/>
        <family val="2"/>
      </rPr>
      <t>IV. Total de Ingresos (IV = I + II + III)</t>
    </r>
  </si>
  <si>
    <r>
      <rPr>
        <sz val="6"/>
        <rFont val="Arial"/>
        <family val="2"/>
      </rPr>
      <t>Datos Informativos</t>
    </r>
  </si>
  <si>
    <r>
      <rPr>
        <sz val="6"/>
        <rFont val="Arial"/>
        <family val="2"/>
      </rPr>
      <t>1. Ingresos Derivados de Financiamientos con Fuente de Pago de Ingresos de Libre Disposition</t>
    </r>
  </si>
  <si>
    <r>
      <rPr>
        <sz val="6"/>
        <rFont val="Arial"/>
        <family val="2"/>
      </rPr>
      <t>2. Ingresos Derivados de Financiamientos con Fuente de Pago de Transferencias Federales Etiquetadas</t>
    </r>
  </si>
  <si>
    <r>
      <rPr>
        <sz val="6"/>
        <rFont val="Arial"/>
        <family val="2"/>
      </rPr>
      <t>3. Ingresos Derivados de Financiamientos(3 = 1 +2)</t>
    </r>
  </si>
  <si>
    <t>Concepto (c)</t>
  </si>
  <si>
    <t>Ingreso</t>
  </si>
  <si>
    <t>Diferencia (e)</t>
  </si>
  <si>
    <t>Estimado (d)</t>
  </si>
  <si>
    <t>Ampliaciones/(Reducciones)</t>
  </si>
  <si>
    <t>Modificado</t>
  </si>
  <si>
    <t>Devengado</t>
  </si>
  <si>
    <t>Recaudado</t>
  </si>
  <si>
    <t xml:space="preserve">Ingresos de Libre Disposición        </t>
  </si>
  <si>
    <t xml:space="preserve">A. Impuestos    </t>
  </si>
  <si>
    <t xml:space="preserve">B. Cuotas y Aportaciones de Seguridad Social    </t>
  </si>
  <si>
    <t xml:space="preserve">C. Contribuciones de Mejoras    </t>
  </si>
  <si>
    <t xml:space="preserve">D. Derechos    </t>
  </si>
  <si>
    <t xml:space="preserve">E. Productos    </t>
  </si>
  <si>
    <t xml:space="preserve">F. Aprovechamientos    </t>
  </si>
  <si>
    <t>G. Ingresos por Venta de Bienes y Prestación de Servicios</t>
  </si>
  <si>
    <t xml:space="preserve">H. Participaciones (H=h1+h2+h3+h4+h5+h6+h7+h8+h9+h10+h11)    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</si>
  <si>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</si>
  <si>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</si>
  <si>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</si>
  <si>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</si>
  <si>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</si>
  <si>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</si>
  <si>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</si>
  <si>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</si>
  <si>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</si>
  <si>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</si>
  <si>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</si>
  <si>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 xml:space="preserve">I. Incentivos Derivados de la Colaboración Fiscal (I=i1+i2+i3+i4+i5)    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</si>
  <si>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</si>
  <si>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</si>
  <si>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</si>
  <si>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</si>
  <si>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</si>
  <si>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</si>
  <si>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 xml:space="preserve">K. Convenios    </t>
  </si>
  <si>
    <t>k1) Otros Convenios y Subsidios</t>
  </si>
  <si>
    <t xml:space="preserve">L. Otros Ingresos de Libre Disposición (L=l1+l2)    </t>
  </si>
  <si>
    <t>l1) Participaciones en Ingresos Locales</t>
  </si>
  <si>
    <t>l2) Otros Ingresos de Libre Disposición</t>
  </si>
  <si>
    <t xml:space="preserve">I. Total de Ingresos de Libre Disposición (I=A+B+C+D+E+F+G+H+I+J+K+L)        </t>
  </si>
  <si>
    <t>Ingresos Excedentes de Ingresos de Libre Disposición</t>
  </si>
  <si>
    <t>Transferencias Federales Etiquetadas</t>
  </si>
  <si>
    <t xml:space="preserve">A. Aportaciones (A=a1+a2+a3+a4+a5+a6+a7+a8)    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</si>
  <si>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</si>
  <si>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</si>
  <si>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</si>
  <si>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</si>
  <si>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</si>
  <si>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</si>
  <si>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</si>
  <si>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</si>
  <si>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 xml:space="preserve">B. Convenios (B=b1+b2+b3+b4)    </t>
  </si>
  <si>
    <t>b1) Convenios de Protección Social en Salud</t>
  </si>
  <si>
    <t>b2) Convenios de Descentralización</t>
  </si>
  <si>
    <t>b3) Convenios de Reasignación</t>
  </si>
  <si>
    <t>b4) Otros Convenios y Subsidios</t>
  </si>
  <si>
    <t xml:space="preserve">C. Fondos Distintos de Aportaciones (C=c1+c2)    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</si>
  <si>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</si>
  <si>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</si>
  <si>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</si>
  <si>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 xml:space="preserve">E. Otras Transferencias Federales Etiquetadas    </t>
  </si>
  <si>
    <t xml:space="preserve">II. Total de Transferencias Federales Etiquetadas(II = A + B + C + D + E)        </t>
  </si>
  <si>
    <t xml:space="preserve">III. Ingresos Derivados de Financiamientos (III = A)        </t>
  </si>
  <si>
    <t xml:space="preserve">A. Ingresos Derivados de Financiamientos    </t>
  </si>
  <si>
    <t xml:space="preserve">IV. Total de Ingresos (IV = I + II + III)        </t>
  </si>
  <si>
    <t xml:space="preserve">Datos Informativos    </t>
  </si>
  <si>
    <t xml:space="preserve">1. Ingresos Derivados de Financiamientos con Fuente de Pago de Ingresos de Libre Disposición    </t>
  </si>
  <si>
    <t xml:space="preserve">2. Ingresos Derivados de Financiamientos con Fuente de Pago de Transferencias Federales Etiquetadas    </t>
  </si>
  <si>
    <t xml:space="preserve">3. Ingresos Derivados de Financiamientos(3 = 1 +2)    </t>
  </si>
  <si>
    <t>Reporte SIM - Primer Trimestre</t>
  </si>
  <si>
    <t>Diferencias entre Cifras control Primer Trimestre vs Reporte SIM Primer Trimestre</t>
  </si>
  <si>
    <t>MUNICIPIO DE QUERÉTARO</t>
  </si>
  <si>
    <t>SECRETARÍA DE FINANZAS</t>
  </si>
  <si>
    <t>DIRECCIÓN DE INGRESOS</t>
  </si>
  <si>
    <t>ESTADO ANALÍTICO DE INGRESOS DETALLADO</t>
  </si>
  <si>
    <r>
      <t xml:space="preserve">1. Financiamiento interno de </t>
    </r>
    <r>
      <rPr>
        <b/>
        <sz val="7"/>
        <rFont val="Arial"/>
        <family val="2"/>
      </rPr>
      <t>$79,692,662.00 (Setenta y nueve millones, seiscientos noventa y dos mil seiscientos sesenta y dos pesos 00/100 M.N.)</t>
    </r>
    <r>
      <rPr>
        <sz val="7"/>
        <rFont val="Arial"/>
        <family val="2"/>
      </rPr>
      <t>, disponible del Municipio de Querétaro en términos del Art. 53 Ter de la Ley para el Manejo de Recursos Públicos del Estado de Querétaro y Art. 2 Fracción VII Bis de la Ley de Disciplina Financiera de las Entidades Federativas y los Municipios.</t>
    </r>
  </si>
  <si>
    <t>"Bajo protesta de decir verdad declaramos que los Estados Financieros y sus notas, son razonablemente correctos y son responsabilidad del emisor".</t>
  </si>
  <si>
    <t>DEL 01 DE ENERO AL 31 DE MARZO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</si>
</sst>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2409]#,##0.00"/>
    <numFmt numFmtId="166" formatCode="[$$]#,##0.00"/>
  </numFmts>
  <fonts count="3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0"/>
      <color indexed="8"/>
      <name val="Century Gothic"/>
      <family val="2"/>
      <charset val="134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7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2" fillId="0" borderId="18"/>
    <xf numFmtId="43" fontId="2" fillId="0" borderId="18" applyFont="0" applyFill="0" applyBorder="0" applyAlignment="0" applyProtection="0"/>
    <xf numFmtId="43" fontId="8" fillId="0" borderId="0" applyFont="0" applyFill="0" applyBorder="0" applyAlignment="0" applyProtection="0"/>
    <xf numFmtId="0" fontId="14" fillId="0" borderId="23" applyNumberFormat="0" applyFill="0" applyAlignment="0" applyProtection="0"/>
    <xf numFmtId="0" fontId="15" fillId="0" borderId="24" applyNumberFormat="0" applyFill="0" applyAlignment="0" applyProtection="0"/>
    <xf numFmtId="0" fontId="16" fillId="0" borderId="25" applyNumberFormat="0" applyFill="0" applyAlignment="0" applyProtection="0"/>
    <xf numFmtId="0" fontId="20" fillId="10" borderId="26" applyNumberFormat="0" applyAlignment="0" applyProtection="0"/>
    <xf numFmtId="0" fontId="21" fillId="11" borderId="27" applyNumberFormat="0" applyAlignment="0" applyProtection="0"/>
    <xf numFmtId="0" fontId="22" fillId="11" borderId="26" applyNumberFormat="0" applyAlignment="0" applyProtection="0"/>
    <xf numFmtId="0" fontId="23" fillId="0" borderId="28" applyNumberFormat="0" applyFill="0" applyAlignment="0" applyProtection="0"/>
    <xf numFmtId="0" fontId="24" fillId="12" borderId="29" applyNumberFormat="0" applyAlignment="0" applyProtection="0"/>
    <xf numFmtId="0" fontId="27" fillId="0" borderId="31" applyNumberFormat="0" applyFill="0" applyAlignment="0" applyProtection="0"/>
    <xf numFmtId="0" fontId="1" fillId="0" borderId="18"/>
    <xf numFmtId="0" fontId="13" fillId="0" borderId="18" applyNumberFormat="0" applyFill="0" applyBorder="0" applyAlignment="0" applyProtection="0"/>
    <xf numFmtId="0" fontId="16" fillId="0" borderId="18" applyNumberFormat="0" applyFill="0" applyBorder="0" applyAlignment="0" applyProtection="0"/>
    <xf numFmtId="0" fontId="17" fillId="7" borderId="18" applyNumberFormat="0" applyBorder="0" applyAlignment="0" applyProtection="0"/>
    <xf numFmtId="0" fontId="18" fillId="8" borderId="18" applyNumberFormat="0" applyBorder="0" applyAlignment="0" applyProtection="0"/>
    <xf numFmtId="0" fontId="19" fillId="9" borderId="18" applyNumberFormat="0" applyBorder="0" applyAlignment="0" applyProtection="0"/>
    <xf numFmtId="0" fontId="25" fillId="0" borderId="18" applyNumberFormat="0" applyFill="0" applyBorder="0" applyAlignment="0" applyProtection="0"/>
    <xf numFmtId="0" fontId="1" fillId="13" borderId="30" applyNumberFormat="0" applyFont="0" applyAlignment="0" applyProtection="0"/>
    <xf numFmtId="0" fontId="26" fillId="0" borderId="18" applyNumberFormat="0" applyFill="0" applyBorder="0" applyAlignment="0" applyProtection="0"/>
    <xf numFmtId="0" fontId="28" fillId="14" borderId="18" applyNumberFormat="0" applyBorder="0" applyAlignment="0" applyProtection="0"/>
    <xf numFmtId="0" fontId="1" fillId="15" borderId="18" applyNumberFormat="0" applyBorder="0" applyAlignment="0" applyProtection="0"/>
    <xf numFmtId="0" fontId="1" fillId="16" borderId="18" applyNumberFormat="0" applyBorder="0" applyAlignment="0" applyProtection="0"/>
    <xf numFmtId="0" fontId="28" fillId="17" borderId="18" applyNumberFormat="0" applyBorder="0" applyAlignment="0" applyProtection="0"/>
    <xf numFmtId="0" fontId="28" fillId="18" borderId="18" applyNumberFormat="0" applyBorder="0" applyAlignment="0" applyProtection="0"/>
    <xf numFmtId="0" fontId="1" fillId="19" borderId="18" applyNumberFormat="0" applyBorder="0" applyAlignment="0" applyProtection="0"/>
    <xf numFmtId="0" fontId="1" fillId="20" borderId="18" applyNumberFormat="0" applyBorder="0" applyAlignment="0" applyProtection="0"/>
    <xf numFmtId="0" fontId="28" fillId="21" borderId="18" applyNumberFormat="0" applyBorder="0" applyAlignment="0" applyProtection="0"/>
    <xf numFmtId="0" fontId="28" fillId="22" borderId="18" applyNumberFormat="0" applyBorder="0" applyAlignment="0" applyProtection="0"/>
    <xf numFmtId="0" fontId="1" fillId="23" borderId="18" applyNumberFormat="0" applyBorder="0" applyAlignment="0" applyProtection="0"/>
    <xf numFmtId="0" fontId="1" fillId="24" borderId="18" applyNumberFormat="0" applyBorder="0" applyAlignment="0" applyProtection="0"/>
    <xf numFmtId="0" fontId="28" fillId="25" borderId="18" applyNumberFormat="0" applyBorder="0" applyAlignment="0" applyProtection="0"/>
    <xf numFmtId="0" fontId="28" fillId="26" borderId="18" applyNumberFormat="0" applyBorder="0" applyAlignment="0" applyProtection="0"/>
    <xf numFmtId="0" fontId="1" fillId="27" borderId="18" applyNumberFormat="0" applyBorder="0" applyAlignment="0" applyProtection="0"/>
    <xf numFmtId="0" fontId="1" fillId="28" borderId="18" applyNumberFormat="0" applyBorder="0" applyAlignment="0" applyProtection="0"/>
    <xf numFmtId="0" fontId="28" fillId="29" borderId="18" applyNumberFormat="0" applyBorder="0" applyAlignment="0" applyProtection="0"/>
    <xf numFmtId="0" fontId="28" fillId="30" borderId="18" applyNumberFormat="0" applyBorder="0" applyAlignment="0" applyProtection="0"/>
    <xf numFmtId="0" fontId="1" fillId="31" borderId="18" applyNumberFormat="0" applyBorder="0" applyAlignment="0" applyProtection="0"/>
    <xf numFmtId="0" fontId="1" fillId="32" borderId="18" applyNumberFormat="0" applyBorder="0" applyAlignment="0" applyProtection="0"/>
    <xf numFmtId="0" fontId="28" fillId="33" borderId="18" applyNumberFormat="0" applyBorder="0" applyAlignment="0" applyProtection="0"/>
    <xf numFmtId="0" fontId="28" fillId="34" borderId="18" applyNumberFormat="0" applyBorder="0" applyAlignment="0" applyProtection="0"/>
    <xf numFmtId="0" fontId="1" fillId="35" borderId="18" applyNumberFormat="0" applyBorder="0" applyAlignment="0" applyProtection="0"/>
    <xf numFmtId="0" fontId="1" fillId="36" borderId="18" applyNumberFormat="0" applyBorder="0" applyAlignment="0" applyProtection="0"/>
    <xf numFmtId="0" fontId="28" fillId="37" borderId="18" applyNumberFormat="0" applyBorder="0" applyAlignment="0" applyProtection="0"/>
    <xf numFmtId="0" fontId="1" fillId="0" borderId="18"/>
    <xf numFmtId="43" fontId="3" fillId="0" borderId="18" applyFont="0" applyFill="0" applyBorder="0" applyAlignment="0" applyProtection="0"/>
    <xf numFmtId="0" fontId="12" fillId="0" borderId="18"/>
    <xf numFmtId="43" fontId="1" fillId="0" borderId="18" applyFont="0" applyFill="0" applyBorder="0" applyAlignment="0" applyProtection="0"/>
  </cellStyleXfs>
  <cellXfs count="49">
    <xf numFmtId="0" fontId="0" fillId="0" borderId="0" xfId="0"/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top" indent="1"/>
    </xf>
    <xf numFmtId="0" fontId="3" fillId="4" borderId="11" xfId="0" applyFont="1" applyFill="1" applyBorder="1" applyAlignment="1">
      <alignment horizontal="left" vertical="top" indent="1"/>
    </xf>
    <xf numFmtId="0" fontId="0" fillId="0" borderId="0" xfId="0" applyFill="1"/>
    <xf numFmtId="0" fontId="9" fillId="5" borderId="18" xfId="0" applyNumberFormat="1" applyFont="1" applyFill="1" applyBorder="1" applyAlignment="1" applyProtection="1">
      <alignment horizontal="center" wrapText="1"/>
    </xf>
    <xf numFmtId="44" fontId="0" fillId="0" borderId="18" xfId="0" applyNumberFormat="1" applyFont="1" applyFill="1" applyBorder="1" applyAlignment="1" applyProtection="1"/>
    <xf numFmtId="44" fontId="0" fillId="0" borderId="0" xfId="0" applyNumberFormat="1" applyFill="1"/>
    <xf numFmtId="43" fontId="3" fillId="3" borderId="15" xfId="3" applyFont="1" applyFill="1" applyBorder="1" applyAlignment="1">
      <alignment horizontal="left" vertical="top" indent="1"/>
    </xf>
    <xf numFmtId="0" fontId="0" fillId="6" borderId="0" xfId="0" applyFill="1"/>
    <xf numFmtId="0" fontId="6" fillId="6" borderId="12" xfId="0" applyFont="1" applyFill="1" applyBorder="1" applyAlignment="1">
      <alignment horizontal="left" vertical="center" indent="1"/>
    </xf>
    <xf numFmtId="164" fontId="6" fillId="6" borderId="13" xfId="0" applyNumberFormat="1" applyFont="1" applyFill="1" applyBorder="1" applyAlignment="1">
      <alignment horizontal="right" vertical="center"/>
    </xf>
    <xf numFmtId="0" fontId="6" fillId="6" borderId="14" xfId="0" applyFont="1" applyFill="1" applyBorder="1" applyAlignment="1">
      <alignment horizontal="left" vertical="center"/>
    </xf>
    <xf numFmtId="0" fontId="6" fillId="6" borderId="16" xfId="0" applyFont="1" applyFill="1" applyBorder="1" applyAlignment="1">
      <alignment horizontal="left" wrapText="1"/>
    </xf>
    <xf numFmtId="164" fontId="6" fillId="6" borderId="17" xfId="0" applyNumberFormat="1" applyFont="1" applyFill="1" applyBorder="1" applyAlignment="1">
      <alignment horizontal="right" vertical="top"/>
    </xf>
    <xf numFmtId="0" fontId="6" fillId="6" borderId="19" xfId="0" applyFont="1" applyFill="1" applyBorder="1" applyAlignment="1">
      <alignment horizontal="left" vertical="center"/>
    </xf>
    <xf numFmtId="0" fontId="6" fillId="6" borderId="19" xfId="0" applyFont="1" applyFill="1" applyBorder="1" applyAlignment="1">
      <alignment horizontal="left" vertical="center" wrapText="1"/>
    </xf>
    <xf numFmtId="0" fontId="6" fillId="6" borderId="20" xfId="0" applyFont="1" applyFill="1" applyBorder="1" applyAlignment="1">
      <alignment horizontal="left" vertical="top"/>
    </xf>
    <xf numFmtId="164" fontId="6" fillId="6" borderId="21" xfId="0" applyNumberFormat="1" applyFont="1" applyFill="1" applyBorder="1" applyAlignment="1">
      <alignment horizontal="right" vertical="top"/>
    </xf>
    <xf numFmtId="0" fontId="6" fillId="6" borderId="18" xfId="0" applyFont="1" applyFill="1" applyBorder="1" applyAlignment="1">
      <alignment horizontal="left" vertical="top"/>
    </xf>
    <xf numFmtId="164" fontId="6" fillId="6" borderId="18" xfId="0" applyNumberFormat="1" applyFont="1" applyFill="1" applyBorder="1" applyAlignment="1">
      <alignment horizontal="right" vertical="top"/>
    </xf>
    <xf numFmtId="164" fontId="6" fillId="0" borderId="13" xfId="0" applyNumberFormat="1" applyFont="1" applyFill="1" applyBorder="1" applyAlignment="1">
      <alignment horizontal="right" vertical="center"/>
    </xf>
    <xf numFmtId="44" fontId="0" fillId="6" borderId="18" xfId="0" applyNumberFormat="1" applyFont="1" applyFill="1" applyBorder="1" applyAlignment="1" applyProtection="1"/>
    <xf numFmtId="44" fontId="0" fillId="6" borderId="0" xfId="0" applyNumberFormat="1" applyFill="1"/>
    <xf numFmtId="3" fontId="0" fillId="6" borderId="0" xfId="0" applyNumberFormat="1" applyFill="1"/>
    <xf numFmtId="0" fontId="6" fillId="0" borderId="14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wrapText="1"/>
    </xf>
    <xf numFmtId="164" fontId="6" fillId="0" borderId="17" xfId="0" applyNumberFormat="1" applyFont="1" applyFill="1" applyBorder="1" applyAlignment="1">
      <alignment horizontal="right" vertical="top"/>
    </xf>
    <xf numFmtId="164" fontId="6" fillId="0" borderId="19" xfId="0" applyNumberFormat="1" applyFont="1" applyFill="1" applyBorder="1" applyAlignment="1">
      <alignment horizontal="right" vertical="center"/>
    </xf>
    <xf numFmtId="164" fontId="4" fillId="0" borderId="19" xfId="0" applyNumberFormat="1" applyFont="1" applyFill="1" applyBorder="1" applyAlignment="1">
      <alignment horizontal="right" vertical="center"/>
    </xf>
    <xf numFmtId="166" fontId="0" fillId="6" borderId="0" xfId="0" applyNumberFormat="1" applyFill="1"/>
    <xf numFmtId="0" fontId="11" fillId="6" borderId="18" xfId="0" applyFont="1" applyFill="1" applyBorder="1" applyAlignment="1">
      <alignment horizontal="center" vertical="center"/>
    </xf>
    <xf numFmtId="0" fontId="9" fillId="5" borderId="18" xfId="0" applyNumberFormat="1" applyFont="1" applyFill="1" applyBorder="1" applyAlignment="1" applyProtection="1">
      <alignment horizontal="center" wrapText="1"/>
    </xf>
    <xf numFmtId="0" fontId="10" fillId="6" borderId="0" xfId="0" applyFont="1" applyFill="1" applyAlignment="1">
      <alignment horizontal="center"/>
    </xf>
    <xf numFmtId="0" fontId="7" fillId="6" borderId="18" xfId="0" applyFont="1" applyFill="1" applyBorder="1" applyAlignment="1">
      <alignment horizontal="left" vertical="center" wrapText="1"/>
    </xf>
    <xf numFmtId="0" fontId="3" fillId="6" borderId="22" xfId="0" applyFont="1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3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5" fillId="2" borderId="1" xfId="0" applyFont="1" applyFill="1" applyBorder="1" applyAlignment="1">
      <alignment horizontal="left" vertical="center" wrapText="1" indent="13"/>
    </xf>
    <xf numFmtId="0" fontId="5" fillId="2" borderId="2" xfId="0" applyFont="1" applyFill="1" applyBorder="1" applyAlignment="1">
      <alignment horizontal="left" vertical="center" wrapText="1" indent="13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</cellXfs>
  <cellStyles count="50">
    <cellStyle name="20% - Énfasis1 2" xfId="23"/>
    <cellStyle name="20% - Énfasis2 2" xfId="27"/>
    <cellStyle name="20% - Énfasis3 2" xfId="31"/>
    <cellStyle name="20% - Énfasis4 2" xfId="35"/>
    <cellStyle name="20% - Énfasis5 2" xfId="39"/>
    <cellStyle name="20% - Énfasis6 2" xfId="43"/>
    <cellStyle name="40% - Énfasis1 2" xfId="24"/>
    <cellStyle name="40% - Énfasis2 2" xfId="28"/>
    <cellStyle name="40% - Énfasis3 2" xfId="32"/>
    <cellStyle name="40% - Énfasis4 2" xfId="36"/>
    <cellStyle name="40% - Énfasis5 2" xfId="40"/>
    <cellStyle name="40% - Énfasis6 2" xfId="44"/>
    <cellStyle name="60% - Énfasis1 2" xfId="25"/>
    <cellStyle name="60% - Énfasis2 2" xfId="29"/>
    <cellStyle name="60% - Énfasis3 2" xfId="33"/>
    <cellStyle name="60% - Énfasis4 2" xfId="37"/>
    <cellStyle name="60% - Énfasis5 2" xfId="41"/>
    <cellStyle name="60% - Énfasis6 2" xfId="45"/>
    <cellStyle name="Buena 2" xfId="16"/>
    <cellStyle name="Cálculo" xfId="9" builtinId="22" customBuiltin="1"/>
    <cellStyle name="Celda de comprobación" xfId="11" builtinId="23" customBuiltin="1"/>
    <cellStyle name="Celda vinculada" xfId="10" builtinId="24" customBuiltin="1"/>
    <cellStyle name="Encabezado 4 2" xfId="15"/>
    <cellStyle name="Énfasis1 2" xfId="22"/>
    <cellStyle name="Énfasis2 2" xfId="26"/>
    <cellStyle name="Énfasis3 2" xfId="30"/>
    <cellStyle name="Énfasis4 2" xfId="34"/>
    <cellStyle name="Énfasis5 2" xfId="38"/>
    <cellStyle name="Énfasis6 2" xfId="42"/>
    <cellStyle name="Entrada" xfId="7" builtinId="20" customBuiltin="1"/>
    <cellStyle name="Incorrecto 2" xfId="17"/>
    <cellStyle name="Millares" xfId="3" builtinId="3"/>
    <cellStyle name="Millares 2" xfId="2"/>
    <cellStyle name="Millares 2 2" xfId="49"/>
    <cellStyle name="Millares 3" xfId="47"/>
    <cellStyle name="Neutral 2" xfId="18"/>
    <cellStyle name="Normal" xfId="0" builtinId="0"/>
    <cellStyle name="Normal 2" xfId="1"/>
    <cellStyle name="Normal 2 2" xfId="46"/>
    <cellStyle name="Normal 3" xfId="13"/>
    <cellStyle name="Normal 4" xfId="48"/>
    <cellStyle name="Notas 2" xfId="20"/>
    <cellStyle name="Salida" xfId="8" builtinId="21" customBuiltin="1"/>
    <cellStyle name="Texto de advertencia 2" xfId="19"/>
    <cellStyle name="Texto explicativo 2" xfId="21"/>
    <cellStyle name="Título 1" xfId="4" builtinId="16" customBuiltin="1"/>
    <cellStyle name="Título 2" xfId="5" builtinId="17" customBuiltin="1"/>
    <cellStyle name="Título 3" xfId="6" builtinId="18" customBuiltin="1"/>
    <cellStyle name="Título 4" xfId="14"/>
    <cellStyle name="Total" xfId="1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114301</xdr:colOff>
      <xdr:row>0</xdr:row>
      <xdr:rowOff>95250</xdr:rowOff>
    </xdr:from>
    <xdr:to>
      <xdr:col>0</xdr:col>
      <xdr:colOff>1352551</xdr:colOff>
      <xdr:row>4</xdr:row>
      <xdr:rowOff>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1" y="95250"/>
          <a:ext cx="1238250" cy="5464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6"/>
  <sheetViews>
    <sheetView showGridLines="0" tabSelected="1" zoomScaleNormal="100" workbookViewId="0">
      <pane xSplit="1" ySplit="8" topLeftCell="B9" activePane="bottomRight" state="frozen"/>
      <selection pane="topRight" activeCell="B1" sqref="B1"/>
      <selection pane="bottomLeft" activeCell="A4" sqref="A4"/>
      <selection pane="bottomRight" activeCell="C75" sqref="C75"/>
    </sheetView>
  </sheetViews>
  <sheetFormatPr baseColWidth="10" defaultRowHeight="12.75"/>
  <cols>
    <col min="1" max="1" width="40.5703125" style="12"/>
    <col min="2" max="2" width="17" style="12" bestFit="1" customWidth="1"/>
    <col min="3" max="3" width="16.7109375" style="12" bestFit="1" customWidth="1"/>
    <col min="4" max="6" width="18.28515625" style="12" bestFit="1" customWidth="1"/>
    <col min="7" max="7" width="14" style="12" customWidth="1"/>
    <col min="8" max="8" width="16.42578125" style="12" hidden="1" customWidth="1"/>
    <col min="9" max="9" width="17.5703125" style="12" hidden="1" customWidth="1"/>
    <col min="10" max="10" width="16.42578125" style="12" hidden="1" customWidth="1"/>
    <col min="11" max="14" width="17.5703125" style="12" hidden="1" customWidth="1"/>
    <col min="15" max="15" width="12.7109375" style="12" hidden="1" customWidth="1"/>
    <col min="16" max="16" width="28.42578125" style="12" hidden="1" customWidth="1"/>
    <col min="17" max="17" width="0" style="12" hidden="1" customWidth="1"/>
    <col min="18" max="18" width="11.85546875" style="12" hidden="1" customWidth="1"/>
    <col min="19" max="19" width="0" style="12" hidden="1" customWidth="1"/>
    <col min="20" max="20" width="17.5703125" style="12" hidden="1" customWidth="1"/>
    <col min="21" max="21" width="0" style="12" hidden="1" customWidth="1"/>
    <col min="22" max="22" width="11.42578125" style="12"/>
    <col min="23" max="23" width="13.85546875" style="12" bestFit="1" customWidth="1"/>
    <col min="24" max="16384" width="11.42578125" style="12"/>
  </cols>
  <sheetData>
    <row r="1" spans="1:23">
      <c r="A1" s="34" t="s">
        <v>141</v>
      </c>
      <c r="B1" s="34"/>
      <c r="C1" s="34"/>
      <c r="D1" s="34"/>
      <c r="E1" s="34"/>
      <c r="F1" s="34"/>
      <c r="G1" s="34"/>
      <c r="H1" s="34"/>
      <c r="I1" s="34"/>
    </row>
    <row r="2" spans="1:23">
      <c r="A2" s="34" t="s">
        <v>142</v>
      </c>
      <c r="B2" s="34"/>
      <c r="C2" s="34"/>
      <c r="D2" s="34"/>
      <c r="E2" s="34"/>
      <c r="F2" s="34"/>
      <c r="G2" s="34"/>
      <c r="H2" s="34"/>
      <c r="I2" s="34"/>
    </row>
    <row r="3" spans="1:23">
      <c r="A3" s="34" t="s">
        <v>143</v>
      </c>
      <c r="B3" s="34"/>
      <c r="C3" s="34"/>
      <c r="D3" s="34"/>
      <c r="E3" s="34"/>
      <c r="F3" s="34"/>
      <c r="G3" s="34"/>
      <c r="H3" s="34"/>
      <c r="I3" s="34"/>
    </row>
    <row r="4" spans="1:23">
      <c r="A4" s="34" t="s">
        <v>144</v>
      </c>
      <c r="B4" s="34"/>
      <c r="C4" s="34"/>
      <c r="D4" s="34"/>
      <c r="E4" s="34"/>
      <c r="F4" s="34"/>
      <c r="G4" s="34"/>
      <c r="H4" s="34"/>
      <c r="I4" s="34"/>
    </row>
    <row r="5" spans="1:23">
      <c r="A5" s="34" t="s">
        <v>147</v>
      </c>
      <c r="B5" s="34"/>
      <c r="C5" s="34"/>
      <c r="D5" s="34"/>
      <c r="E5" s="34"/>
      <c r="F5" s="34"/>
      <c r="G5" s="34"/>
      <c r="H5" s="34"/>
      <c r="I5" s="34"/>
    </row>
    <row r="6" spans="1:23" ht="13.5" thickBot="1">
      <c r="A6" s="38"/>
      <c r="B6" s="39"/>
      <c r="C6" s="39"/>
      <c r="D6" s="39"/>
      <c r="E6" s="39"/>
      <c r="F6" s="39"/>
      <c r="G6" s="39"/>
      <c r="H6" s="40" t="s">
        <v>139</v>
      </c>
      <c r="I6" s="41"/>
      <c r="J6" s="41"/>
      <c r="K6" s="41"/>
      <c r="L6" s="41"/>
      <c r="M6" s="41"/>
      <c r="N6" s="41"/>
      <c r="O6" s="36" t="s">
        <v>140</v>
      </c>
      <c r="P6" s="36"/>
      <c r="Q6" s="36"/>
      <c r="R6" s="36"/>
      <c r="S6" s="36"/>
      <c r="T6" s="36"/>
    </row>
    <row r="7" spans="1:23" ht="13.5" customHeight="1" thickBot="1">
      <c r="A7" s="42" t="s">
        <v>0</v>
      </c>
      <c r="B7" s="44" t="s">
        <v>1</v>
      </c>
      <c r="C7" s="45"/>
      <c r="D7" s="45"/>
      <c r="E7" s="45"/>
      <c r="F7" s="46"/>
      <c r="G7" s="47" t="s">
        <v>2</v>
      </c>
      <c r="H7" s="35" t="s">
        <v>69</v>
      </c>
      <c r="I7" s="35" t="s">
        <v>70</v>
      </c>
      <c r="J7" s="35"/>
      <c r="K7" s="35"/>
      <c r="L7" s="35"/>
      <c r="M7" s="35"/>
      <c r="N7" s="35" t="s">
        <v>71</v>
      </c>
      <c r="O7" s="35" t="s">
        <v>70</v>
      </c>
      <c r="P7" s="35"/>
      <c r="Q7" s="35"/>
      <c r="R7" s="35"/>
      <c r="S7" s="35"/>
      <c r="T7" s="35" t="s">
        <v>71</v>
      </c>
      <c r="U7" s="7"/>
    </row>
    <row r="8" spans="1:23" ht="16.5" customHeight="1" thickBot="1">
      <c r="A8" s="43"/>
      <c r="B8" s="1" t="s">
        <v>72</v>
      </c>
      <c r="C8" s="2" t="s">
        <v>3</v>
      </c>
      <c r="D8" s="1" t="s">
        <v>4</v>
      </c>
      <c r="E8" s="1" t="s">
        <v>5</v>
      </c>
      <c r="F8" s="1" t="s">
        <v>6</v>
      </c>
      <c r="G8" s="48"/>
      <c r="H8" s="35"/>
      <c r="I8" s="8" t="s">
        <v>72</v>
      </c>
      <c r="J8" s="8" t="s">
        <v>73</v>
      </c>
      <c r="K8" s="8" t="s">
        <v>74</v>
      </c>
      <c r="L8" s="8" t="s">
        <v>75</v>
      </c>
      <c r="M8" s="8" t="s">
        <v>76</v>
      </c>
      <c r="N8" s="35"/>
      <c r="O8" s="8" t="s">
        <v>72</v>
      </c>
      <c r="P8" s="8" t="s">
        <v>73</v>
      </c>
      <c r="Q8" s="8" t="s">
        <v>74</v>
      </c>
      <c r="R8" s="8" t="s">
        <v>75</v>
      </c>
      <c r="S8" s="8" t="s">
        <v>76</v>
      </c>
      <c r="T8" s="35"/>
      <c r="U8" s="7"/>
    </row>
    <row r="9" spans="1:23">
      <c r="A9" s="3" t="s">
        <v>7</v>
      </c>
      <c r="B9" s="6"/>
      <c r="C9" s="6"/>
      <c r="D9" s="6"/>
      <c r="E9" s="6"/>
      <c r="F9" s="6"/>
      <c r="G9" s="6"/>
      <c r="H9" t="s">
        <v>77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10">
        <f>B9-I9</f>
        <v>0</v>
      </c>
      <c r="P9" s="10">
        <f t="shared" ref="P9:T9" si="0">C9-J9</f>
        <v>0</v>
      </c>
      <c r="Q9" s="10">
        <f t="shared" si="0"/>
        <v>0</v>
      </c>
      <c r="R9" s="10">
        <f t="shared" si="0"/>
        <v>0</v>
      </c>
      <c r="S9" s="10">
        <f t="shared" si="0"/>
        <v>0</v>
      </c>
      <c r="T9" s="10">
        <f t="shared" si="0"/>
        <v>0</v>
      </c>
      <c r="U9" s="7"/>
    </row>
    <row r="10" spans="1:23">
      <c r="A10" s="13" t="s">
        <v>8</v>
      </c>
      <c r="B10" s="14">
        <v>2335300400</v>
      </c>
      <c r="C10" s="24">
        <v>41743525.060000002</v>
      </c>
      <c r="D10" s="14">
        <f t="shared" ref="D10:D16" si="1">B10+C10</f>
        <v>2377043925.0599999</v>
      </c>
      <c r="E10" s="24">
        <v>1521621877.2000005</v>
      </c>
      <c r="F10" s="24">
        <v>1521621877.2000005</v>
      </c>
      <c r="G10" s="14">
        <f>+F10-B10</f>
        <v>-813678522.79999948</v>
      </c>
      <c r="H10" t="s">
        <v>78</v>
      </c>
      <c r="I10" s="9">
        <v>1975866155</v>
      </c>
      <c r="J10" s="9">
        <v>295464.92</v>
      </c>
      <c r="K10" s="9">
        <v>1976161619.9200001</v>
      </c>
      <c r="L10" s="9">
        <v>1413004331.6400001</v>
      </c>
      <c r="M10" s="9">
        <v>1413004331.6400001</v>
      </c>
      <c r="N10" s="9">
        <v>-562861823.36000001</v>
      </c>
      <c r="O10" s="10">
        <f t="shared" ref="O10:O70" si="2">B10-I10</f>
        <v>359434245</v>
      </c>
      <c r="P10" s="10">
        <f t="shared" ref="P10:P70" si="3">C10-J10</f>
        <v>41448060.140000001</v>
      </c>
      <c r="Q10" s="10">
        <f t="shared" ref="Q10:Q70" si="4">D10-K10</f>
        <v>400882305.13999987</v>
      </c>
      <c r="R10" s="10">
        <f t="shared" ref="R10:R70" si="5">E10-L10</f>
        <v>108617545.56000042</v>
      </c>
      <c r="S10" s="10">
        <f t="shared" ref="S10:S70" si="6">F10-M10</f>
        <v>108617545.56000042</v>
      </c>
      <c r="T10" s="10">
        <f t="shared" ref="T10:T70" si="7">G10-N10</f>
        <v>-250816699.43999946</v>
      </c>
      <c r="U10" s="7"/>
      <c r="W10" s="33"/>
    </row>
    <row r="11" spans="1:23">
      <c r="A11" s="13" t="s">
        <v>9</v>
      </c>
      <c r="B11" s="14">
        <v>0</v>
      </c>
      <c r="C11" s="14">
        <v>0</v>
      </c>
      <c r="D11" s="14">
        <f t="shared" si="1"/>
        <v>0</v>
      </c>
      <c r="E11" s="14">
        <v>0</v>
      </c>
      <c r="F11" s="14">
        <v>0</v>
      </c>
      <c r="G11" s="14">
        <f t="shared" ref="G11:G65" si="8">+F11-B11</f>
        <v>0</v>
      </c>
      <c r="H11" t="s">
        <v>79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10">
        <f t="shared" si="2"/>
        <v>0</v>
      </c>
      <c r="P11" s="10">
        <f t="shared" si="3"/>
        <v>0</v>
      </c>
      <c r="Q11" s="10">
        <f t="shared" si="4"/>
        <v>0</v>
      </c>
      <c r="R11" s="10">
        <f t="shared" si="5"/>
        <v>0</v>
      </c>
      <c r="S11" s="10">
        <f t="shared" si="6"/>
        <v>0</v>
      </c>
      <c r="T11" s="10">
        <f t="shared" si="7"/>
        <v>0</v>
      </c>
      <c r="U11" s="7"/>
      <c r="W11" s="33"/>
    </row>
    <row r="12" spans="1:23">
      <c r="A12" s="13" t="s">
        <v>10</v>
      </c>
      <c r="B12" s="14">
        <v>0</v>
      </c>
      <c r="C12" s="14">
        <v>0</v>
      </c>
      <c r="D12" s="14">
        <f t="shared" si="1"/>
        <v>0</v>
      </c>
      <c r="E12" s="14">
        <v>0</v>
      </c>
      <c r="F12" s="14">
        <v>0</v>
      </c>
      <c r="G12" s="14">
        <f t="shared" si="8"/>
        <v>0</v>
      </c>
      <c r="H12" t="s">
        <v>80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10">
        <f t="shared" si="2"/>
        <v>0</v>
      </c>
      <c r="P12" s="10">
        <f t="shared" si="3"/>
        <v>0</v>
      </c>
      <c r="Q12" s="10">
        <f t="shared" si="4"/>
        <v>0</v>
      </c>
      <c r="R12" s="10">
        <f t="shared" si="5"/>
        <v>0</v>
      </c>
      <c r="S12" s="10">
        <f t="shared" si="6"/>
        <v>0</v>
      </c>
      <c r="T12" s="10">
        <f t="shared" si="7"/>
        <v>0</v>
      </c>
      <c r="U12" s="7"/>
      <c r="W12" s="33"/>
    </row>
    <row r="13" spans="1:23">
      <c r="A13" s="13" t="s">
        <v>11</v>
      </c>
      <c r="B13" s="14">
        <v>536678953</v>
      </c>
      <c r="C13" s="32">
        <v>10534277.869999999</v>
      </c>
      <c r="D13" s="14">
        <f t="shared" si="1"/>
        <v>547213230.87</v>
      </c>
      <c r="E13" s="32">
        <v>133695654.52999997</v>
      </c>
      <c r="F13" s="24">
        <v>128835359.09999998</v>
      </c>
      <c r="G13" s="14">
        <f t="shared" si="8"/>
        <v>-407843593.90000004</v>
      </c>
      <c r="H13" t="s">
        <v>81</v>
      </c>
      <c r="I13" s="9">
        <v>471469372</v>
      </c>
      <c r="J13" s="9">
        <v>6137877.2199999997</v>
      </c>
      <c r="K13" s="9">
        <v>477607249.22000003</v>
      </c>
      <c r="L13" s="9">
        <v>175640763.59999999</v>
      </c>
      <c r="M13" s="9">
        <v>163408282.13999999</v>
      </c>
      <c r="N13" s="9">
        <v>-308061089.86000001</v>
      </c>
      <c r="O13" s="10">
        <f t="shared" si="2"/>
        <v>65209581</v>
      </c>
      <c r="P13" s="10">
        <f t="shared" si="3"/>
        <v>4396400.6499999994</v>
      </c>
      <c r="Q13" s="10">
        <f t="shared" si="4"/>
        <v>69605981.649999976</v>
      </c>
      <c r="R13" s="10">
        <f t="shared" si="5"/>
        <v>-41945109.070000023</v>
      </c>
      <c r="S13" s="10">
        <f t="shared" si="6"/>
        <v>-34572923.040000007</v>
      </c>
      <c r="T13" s="10">
        <f t="shared" si="7"/>
        <v>-99782504.040000021</v>
      </c>
      <c r="U13" s="7"/>
      <c r="W13" s="33"/>
    </row>
    <row r="14" spans="1:23">
      <c r="A14" s="13" t="s">
        <v>12</v>
      </c>
      <c r="B14" s="14">
        <v>83280964</v>
      </c>
      <c r="C14" s="24">
        <v>19743153.130000003</v>
      </c>
      <c r="D14" s="14">
        <f t="shared" si="1"/>
        <v>103024117.13</v>
      </c>
      <c r="E14" s="24">
        <v>34025082.18</v>
      </c>
      <c r="F14" s="24">
        <v>34025082.18</v>
      </c>
      <c r="G14" s="14">
        <f t="shared" si="8"/>
        <v>-49255881.82</v>
      </c>
      <c r="H14" t="s">
        <v>82</v>
      </c>
      <c r="I14" s="9">
        <v>69492655</v>
      </c>
      <c r="J14" s="9">
        <v>9995347.0500000007</v>
      </c>
      <c r="K14" s="9">
        <v>79488002.049999997</v>
      </c>
      <c r="L14" s="9">
        <v>52005738.990000002</v>
      </c>
      <c r="M14" s="9">
        <v>52005738.990000002</v>
      </c>
      <c r="N14" s="9">
        <v>-17486916.010000002</v>
      </c>
      <c r="O14" s="10">
        <f t="shared" si="2"/>
        <v>13788309</v>
      </c>
      <c r="P14" s="10">
        <f t="shared" si="3"/>
        <v>9747806.0800000019</v>
      </c>
      <c r="Q14" s="10">
        <f t="shared" si="4"/>
        <v>23536115.079999998</v>
      </c>
      <c r="R14" s="10">
        <f t="shared" si="5"/>
        <v>-17980656.810000002</v>
      </c>
      <c r="S14" s="10">
        <f t="shared" si="6"/>
        <v>-17980656.810000002</v>
      </c>
      <c r="T14" s="10">
        <f t="shared" si="7"/>
        <v>-31768965.809999999</v>
      </c>
      <c r="U14" s="7"/>
      <c r="W14" s="33"/>
    </row>
    <row r="15" spans="1:23">
      <c r="A15" s="13" t="s">
        <v>13</v>
      </c>
      <c r="B15" s="14">
        <v>124394400</v>
      </c>
      <c r="C15" s="24">
        <v>13973487.710000003</v>
      </c>
      <c r="D15" s="14">
        <f t="shared" si="1"/>
        <v>138367887.71000001</v>
      </c>
      <c r="E15" s="24">
        <v>43204618.300000004</v>
      </c>
      <c r="F15" s="24">
        <v>42930559.510000005</v>
      </c>
      <c r="G15" s="14">
        <f t="shared" si="8"/>
        <v>-81463840.489999995</v>
      </c>
      <c r="H15" t="s">
        <v>83</v>
      </c>
      <c r="I15" s="9">
        <v>106220842</v>
      </c>
      <c r="J15" s="9">
        <v>8612645.4800000004</v>
      </c>
      <c r="K15" s="9">
        <v>114833487.48</v>
      </c>
      <c r="L15" s="9">
        <v>45370390.030000001</v>
      </c>
      <c r="M15" s="9">
        <v>45157602.149999999</v>
      </c>
      <c r="N15" s="9">
        <v>-61063239.850000001</v>
      </c>
      <c r="O15" s="10">
        <f t="shared" si="2"/>
        <v>18173558</v>
      </c>
      <c r="P15" s="10">
        <f t="shared" si="3"/>
        <v>5360842.2300000023</v>
      </c>
      <c r="Q15" s="10">
        <f t="shared" si="4"/>
        <v>23534400.230000004</v>
      </c>
      <c r="R15" s="10">
        <f t="shared" si="5"/>
        <v>-2165771.7299999967</v>
      </c>
      <c r="S15" s="10">
        <f t="shared" si="6"/>
        <v>-2227042.6399999931</v>
      </c>
      <c r="T15" s="10">
        <f t="shared" si="7"/>
        <v>-20400600.639999993</v>
      </c>
      <c r="U15" s="7"/>
      <c r="W15" s="33"/>
    </row>
    <row r="16" spans="1:23">
      <c r="A16" s="13" t="s">
        <v>14</v>
      </c>
      <c r="B16" s="14">
        <v>0</v>
      </c>
      <c r="C16" s="14">
        <v>0</v>
      </c>
      <c r="D16" s="14">
        <f t="shared" si="1"/>
        <v>0</v>
      </c>
      <c r="E16" s="14">
        <v>0</v>
      </c>
      <c r="F16" s="14">
        <v>0</v>
      </c>
      <c r="G16" s="14">
        <f t="shared" si="8"/>
        <v>0</v>
      </c>
      <c r="H16" t="s">
        <v>84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10">
        <f t="shared" si="2"/>
        <v>0</v>
      </c>
      <c r="P16" s="10">
        <f t="shared" si="3"/>
        <v>0</v>
      </c>
      <c r="Q16" s="10">
        <f t="shared" si="4"/>
        <v>0</v>
      </c>
      <c r="R16" s="10">
        <f t="shared" si="5"/>
        <v>0</v>
      </c>
      <c r="S16" s="10">
        <f t="shared" si="6"/>
        <v>0</v>
      </c>
      <c r="T16" s="10">
        <f t="shared" si="7"/>
        <v>0</v>
      </c>
      <c r="U16" s="7"/>
      <c r="W16" s="33"/>
    </row>
    <row r="17" spans="1:23">
      <c r="A17" s="13" t="s">
        <v>15</v>
      </c>
      <c r="B17" s="14">
        <f>SUM(B18:B28)</f>
        <v>1459824369</v>
      </c>
      <c r="C17" s="14">
        <f>SUM(C18:C28)</f>
        <v>2521041</v>
      </c>
      <c r="D17" s="14">
        <f t="shared" ref="D17:D70" si="9">B17+C17</f>
        <v>1462345410</v>
      </c>
      <c r="E17" s="14">
        <f>SUM(E18:E28)</f>
        <v>429408520</v>
      </c>
      <c r="F17" s="14">
        <f>SUM(F18:F28)</f>
        <v>429408520</v>
      </c>
      <c r="G17" s="14">
        <f t="shared" si="8"/>
        <v>-1030415849</v>
      </c>
      <c r="H17" t="s">
        <v>85</v>
      </c>
      <c r="I17" s="9">
        <v>1264599418</v>
      </c>
      <c r="J17" s="9">
        <v>0</v>
      </c>
      <c r="K17" s="9">
        <v>1264599418</v>
      </c>
      <c r="L17" s="9">
        <v>342235792</v>
      </c>
      <c r="M17" s="9">
        <v>342235792</v>
      </c>
      <c r="N17" s="9">
        <v>-922363626</v>
      </c>
      <c r="O17" s="10">
        <f t="shared" si="2"/>
        <v>195224951</v>
      </c>
      <c r="P17" s="10">
        <f t="shared" si="3"/>
        <v>2521041</v>
      </c>
      <c r="Q17" s="10">
        <f t="shared" si="4"/>
        <v>197745992</v>
      </c>
      <c r="R17" s="10">
        <f t="shared" si="5"/>
        <v>87172728</v>
      </c>
      <c r="S17" s="10">
        <f t="shared" si="6"/>
        <v>87172728</v>
      </c>
      <c r="T17" s="10">
        <f t="shared" si="7"/>
        <v>-108052223</v>
      </c>
      <c r="U17" s="7"/>
      <c r="W17" s="33"/>
    </row>
    <row r="18" spans="1:23">
      <c r="A18" s="15" t="s">
        <v>16</v>
      </c>
      <c r="B18" s="24">
        <v>837897811</v>
      </c>
      <c r="C18" s="24">
        <v>0</v>
      </c>
      <c r="D18" s="24">
        <f t="shared" si="9"/>
        <v>837897811</v>
      </c>
      <c r="E18" s="24">
        <v>261119225</v>
      </c>
      <c r="F18" s="24">
        <v>261119225</v>
      </c>
      <c r="G18" s="24">
        <f t="shared" si="8"/>
        <v>-576778586</v>
      </c>
      <c r="H18" s="12" t="s">
        <v>86</v>
      </c>
      <c r="I18" s="25">
        <v>725844223</v>
      </c>
      <c r="J18" s="25">
        <v>0</v>
      </c>
      <c r="K18" s="25">
        <v>725844223</v>
      </c>
      <c r="L18" s="25">
        <v>196340311</v>
      </c>
      <c r="M18" s="25">
        <v>196340311</v>
      </c>
      <c r="N18" s="25">
        <v>-529503912</v>
      </c>
      <c r="O18" s="26">
        <f t="shared" si="2"/>
        <v>112053588</v>
      </c>
      <c r="P18" s="26">
        <f t="shared" si="3"/>
        <v>0</v>
      </c>
      <c r="Q18" s="26">
        <f t="shared" si="4"/>
        <v>112053588</v>
      </c>
      <c r="R18" s="26">
        <f t="shared" si="5"/>
        <v>64778914</v>
      </c>
      <c r="S18" s="26">
        <f t="shared" si="6"/>
        <v>64778914</v>
      </c>
      <c r="T18" s="26">
        <f t="shared" si="7"/>
        <v>-47274674</v>
      </c>
      <c r="W18" s="33"/>
    </row>
    <row r="19" spans="1:23">
      <c r="A19" s="15" t="s">
        <v>17</v>
      </c>
      <c r="B19" s="24">
        <v>272245059</v>
      </c>
      <c r="C19" s="24">
        <v>0</v>
      </c>
      <c r="D19" s="24">
        <f t="shared" si="9"/>
        <v>272245059</v>
      </c>
      <c r="E19" s="24">
        <v>72499814</v>
      </c>
      <c r="F19" s="24">
        <v>72499814</v>
      </c>
      <c r="G19" s="24">
        <f t="shared" si="8"/>
        <v>-199745245</v>
      </c>
      <c r="H19" s="12" t="s">
        <v>87</v>
      </c>
      <c r="I19" s="25">
        <v>235837235</v>
      </c>
      <c r="J19" s="25">
        <v>0</v>
      </c>
      <c r="K19" s="25">
        <v>235837235</v>
      </c>
      <c r="L19" s="25">
        <v>61320500</v>
      </c>
      <c r="M19" s="25">
        <v>61320500</v>
      </c>
      <c r="N19" s="25">
        <v>-174516735</v>
      </c>
      <c r="O19" s="26">
        <f t="shared" si="2"/>
        <v>36407824</v>
      </c>
      <c r="P19" s="26">
        <f t="shared" si="3"/>
        <v>0</v>
      </c>
      <c r="Q19" s="26">
        <f t="shared" si="4"/>
        <v>36407824</v>
      </c>
      <c r="R19" s="26">
        <f t="shared" si="5"/>
        <v>11179314</v>
      </c>
      <c r="S19" s="26">
        <f t="shared" si="6"/>
        <v>11179314</v>
      </c>
      <c r="T19" s="26">
        <f t="shared" si="7"/>
        <v>-25228510</v>
      </c>
      <c r="W19" s="33"/>
    </row>
    <row r="20" spans="1:23">
      <c r="A20" s="28" t="s">
        <v>18</v>
      </c>
      <c r="B20" s="24">
        <v>51777881</v>
      </c>
      <c r="C20" s="24">
        <v>0</v>
      </c>
      <c r="D20" s="24">
        <f t="shared" si="9"/>
        <v>51777881</v>
      </c>
      <c r="E20" s="24">
        <v>18232371</v>
      </c>
      <c r="F20" s="24">
        <v>18232371</v>
      </c>
      <c r="G20" s="24">
        <f t="shared" si="8"/>
        <v>-33545510</v>
      </c>
      <c r="H20" s="12" t="s">
        <v>88</v>
      </c>
      <c r="I20" s="25">
        <v>44853531</v>
      </c>
      <c r="J20" s="25">
        <v>0</v>
      </c>
      <c r="K20" s="25">
        <v>44853531</v>
      </c>
      <c r="L20" s="25">
        <v>11429879</v>
      </c>
      <c r="M20" s="25">
        <v>11429879</v>
      </c>
      <c r="N20" s="25">
        <v>-33423652</v>
      </c>
      <c r="O20" s="26">
        <f t="shared" si="2"/>
        <v>6924350</v>
      </c>
      <c r="P20" s="26">
        <f t="shared" si="3"/>
        <v>0</v>
      </c>
      <c r="Q20" s="26">
        <f t="shared" si="4"/>
        <v>6924350</v>
      </c>
      <c r="R20" s="26">
        <f t="shared" si="5"/>
        <v>6802492</v>
      </c>
      <c r="S20" s="26">
        <f t="shared" si="6"/>
        <v>6802492</v>
      </c>
      <c r="T20" s="26">
        <f t="shared" si="7"/>
        <v>-121858</v>
      </c>
      <c r="W20" s="33"/>
    </row>
    <row r="21" spans="1:23">
      <c r="A21" s="15" t="s">
        <v>19</v>
      </c>
      <c r="B21" s="24">
        <v>0</v>
      </c>
      <c r="C21" s="24">
        <v>0</v>
      </c>
      <c r="D21" s="24">
        <f t="shared" si="9"/>
        <v>0</v>
      </c>
      <c r="E21" s="24">
        <v>0</v>
      </c>
      <c r="F21" s="24">
        <v>0</v>
      </c>
      <c r="G21" s="24">
        <f t="shared" si="8"/>
        <v>0</v>
      </c>
      <c r="H21" s="12" t="s">
        <v>89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6">
        <f t="shared" si="2"/>
        <v>0</v>
      </c>
      <c r="P21" s="26">
        <f t="shared" si="3"/>
        <v>0</v>
      </c>
      <c r="Q21" s="26">
        <f t="shared" si="4"/>
        <v>0</v>
      </c>
      <c r="R21" s="26">
        <f t="shared" si="5"/>
        <v>0</v>
      </c>
      <c r="S21" s="26">
        <f t="shared" si="6"/>
        <v>0</v>
      </c>
      <c r="T21" s="26">
        <f t="shared" si="7"/>
        <v>0</v>
      </c>
      <c r="W21" s="33"/>
    </row>
    <row r="22" spans="1:23">
      <c r="A22" s="15" t="s">
        <v>20</v>
      </c>
      <c r="B22" s="24">
        <v>0</v>
      </c>
      <c r="C22" s="24">
        <v>0</v>
      </c>
      <c r="D22" s="24">
        <f t="shared" si="9"/>
        <v>0</v>
      </c>
      <c r="E22" s="24">
        <v>0</v>
      </c>
      <c r="F22" s="24">
        <v>0</v>
      </c>
      <c r="G22" s="24">
        <f t="shared" si="8"/>
        <v>0</v>
      </c>
      <c r="H22" s="12" t="s">
        <v>90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6">
        <f t="shared" si="2"/>
        <v>0</v>
      </c>
      <c r="P22" s="26">
        <f t="shared" si="3"/>
        <v>0</v>
      </c>
      <c r="Q22" s="26">
        <f t="shared" si="4"/>
        <v>0</v>
      </c>
      <c r="R22" s="26">
        <f t="shared" si="5"/>
        <v>0</v>
      </c>
      <c r="S22" s="26">
        <f t="shared" si="6"/>
        <v>0</v>
      </c>
      <c r="T22" s="26">
        <f t="shared" si="7"/>
        <v>0</v>
      </c>
      <c r="W22" s="33"/>
    </row>
    <row r="23" spans="1:23">
      <c r="A23" s="15" t="s">
        <v>21</v>
      </c>
      <c r="B23" s="24">
        <v>19943563</v>
      </c>
      <c r="C23" s="24">
        <v>0</v>
      </c>
      <c r="D23" s="24">
        <f t="shared" si="9"/>
        <v>19943563</v>
      </c>
      <c r="E23" s="24">
        <v>8496052</v>
      </c>
      <c r="F23" s="24">
        <v>8496052</v>
      </c>
      <c r="G23" s="24">
        <f t="shared" si="8"/>
        <v>-11447511</v>
      </c>
      <c r="H23" s="12" t="s">
        <v>91</v>
      </c>
      <c r="I23" s="25">
        <v>17276474</v>
      </c>
      <c r="J23" s="25">
        <v>0</v>
      </c>
      <c r="K23" s="25">
        <v>17276474</v>
      </c>
      <c r="L23" s="25">
        <v>7675628</v>
      </c>
      <c r="M23" s="25">
        <v>7675628</v>
      </c>
      <c r="N23" s="25">
        <v>-9600846</v>
      </c>
      <c r="O23" s="26">
        <f t="shared" si="2"/>
        <v>2667089</v>
      </c>
      <c r="P23" s="26">
        <f t="shared" si="3"/>
        <v>0</v>
      </c>
      <c r="Q23" s="26">
        <f t="shared" si="4"/>
        <v>2667089</v>
      </c>
      <c r="R23" s="26">
        <f t="shared" si="5"/>
        <v>820424</v>
      </c>
      <c r="S23" s="26">
        <f t="shared" si="6"/>
        <v>820424</v>
      </c>
      <c r="T23" s="26">
        <f t="shared" si="7"/>
        <v>-1846665</v>
      </c>
      <c r="V23" s="27"/>
      <c r="W23" s="33"/>
    </row>
    <row r="24" spans="1:23">
      <c r="A24" s="15" t="s">
        <v>22</v>
      </c>
      <c r="B24" s="24">
        <v>0</v>
      </c>
      <c r="C24" s="24">
        <v>0</v>
      </c>
      <c r="D24" s="24">
        <f t="shared" si="9"/>
        <v>0</v>
      </c>
      <c r="E24" s="24">
        <v>0</v>
      </c>
      <c r="F24" s="24">
        <v>0</v>
      </c>
      <c r="G24" s="24">
        <f t="shared" si="8"/>
        <v>0</v>
      </c>
      <c r="H24" t="s">
        <v>92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10">
        <f t="shared" si="2"/>
        <v>0</v>
      </c>
      <c r="P24" s="10">
        <f t="shared" si="3"/>
        <v>0</v>
      </c>
      <c r="Q24" s="10">
        <f t="shared" si="4"/>
        <v>0</v>
      </c>
      <c r="R24" s="10">
        <f t="shared" si="5"/>
        <v>0</v>
      </c>
      <c r="S24" s="10">
        <f t="shared" si="6"/>
        <v>0</v>
      </c>
      <c r="T24" s="10">
        <f t="shared" si="7"/>
        <v>0</v>
      </c>
      <c r="U24" s="7"/>
      <c r="W24" s="33"/>
    </row>
    <row r="25" spans="1:23">
      <c r="A25" s="15" t="s">
        <v>23</v>
      </c>
      <c r="B25" s="24">
        <v>0</v>
      </c>
      <c r="C25" s="24">
        <v>0</v>
      </c>
      <c r="D25" s="24">
        <f t="shared" si="9"/>
        <v>0</v>
      </c>
      <c r="E25" s="24">
        <v>0</v>
      </c>
      <c r="F25" s="24">
        <v>0</v>
      </c>
      <c r="G25" s="24">
        <f t="shared" si="8"/>
        <v>0</v>
      </c>
      <c r="H25" t="s">
        <v>93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10">
        <f t="shared" si="2"/>
        <v>0</v>
      </c>
      <c r="P25" s="10">
        <f t="shared" si="3"/>
        <v>0</v>
      </c>
      <c r="Q25" s="10">
        <f t="shared" si="4"/>
        <v>0</v>
      </c>
      <c r="R25" s="10">
        <f t="shared" si="5"/>
        <v>0</v>
      </c>
      <c r="S25" s="10">
        <f t="shared" si="6"/>
        <v>0</v>
      </c>
      <c r="T25" s="10">
        <f t="shared" si="7"/>
        <v>0</v>
      </c>
      <c r="U25" s="7"/>
      <c r="W25" s="33"/>
    </row>
    <row r="26" spans="1:23">
      <c r="A26" s="15" t="s">
        <v>24</v>
      </c>
      <c r="B26" s="24">
        <v>66520187</v>
      </c>
      <c r="C26" s="24">
        <v>0</v>
      </c>
      <c r="D26" s="24">
        <f t="shared" si="9"/>
        <v>66520187</v>
      </c>
      <c r="E26" s="24">
        <v>8074046</v>
      </c>
      <c r="F26" s="24">
        <v>8074046</v>
      </c>
      <c r="G26" s="24">
        <f t="shared" si="8"/>
        <v>-58446141</v>
      </c>
      <c r="H26" s="7" t="s">
        <v>94</v>
      </c>
      <c r="I26" s="9">
        <v>57624323</v>
      </c>
      <c r="J26" s="9">
        <v>0</v>
      </c>
      <c r="K26" s="9">
        <v>57624323</v>
      </c>
      <c r="L26" s="9">
        <v>12020231</v>
      </c>
      <c r="M26" s="9">
        <v>12020231</v>
      </c>
      <c r="N26" s="9">
        <v>-45604092</v>
      </c>
      <c r="O26" s="10">
        <f t="shared" si="2"/>
        <v>8895864</v>
      </c>
      <c r="P26" s="10">
        <f t="shared" si="3"/>
        <v>0</v>
      </c>
      <c r="Q26" s="10">
        <f t="shared" si="4"/>
        <v>8895864</v>
      </c>
      <c r="R26" s="10">
        <f t="shared" si="5"/>
        <v>-3946185</v>
      </c>
      <c r="S26" s="10">
        <f t="shared" si="6"/>
        <v>-3946185</v>
      </c>
      <c r="T26" s="10">
        <f t="shared" si="7"/>
        <v>-12842049</v>
      </c>
      <c r="U26" s="7"/>
      <c r="W26" s="33"/>
    </row>
    <row r="27" spans="1:23">
      <c r="A27" s="15" t="s">
        <v>25</v>
      </c>
      <c r="B27" s="24">
        <v>211439868</v>
      </c>
      <c r="C27" s="24">
        <v>0</v>
      </c>
      <c r="D27" s="24">
        <f t="shared" si="9"/>
        <v>211439868</v>
      </c>
      <c r="E27" s="24">
        <v>58465971</v>
      </c>
      <c r="F27" s="24">
        <v>58465971</v>
      </c>
      <c r="G27" s="24">
        <f t="shared" si="8"/>
        <v>-152973897</v>
      </c>
      <c r="H27" s="7" t="s">
        <v>95</v>
      </c>
      <c r="I27" s="9">
        <v>183163632</v>
      </c>
      <c r="J27" s="9">
        <v>0</v>
      </c>
      <c r="K27" s="9">
        <v>183163632</v>
      </c>
      <c r="L27" s="9">
        <v>53449243</v>
      </c>
      <c r="M27" s="9">
        <v>53449243</v>
      </c>
      <c r="N27" s="9">
        <v>-129714389</v>
      </c>
      <c r="O27" s="10">
        <f t="shared" si="2"/>
        <v>28276236</v>
      </c>
      <c r="P27" s="10">
        <f t="shared" si="3"/>
        <v>0</v>
      </c>
      <c r="Q27" s="10">
        <f t="shared" si="4"/>
        <v>28276236</v>
      </c>
      <c r="R27" s="10">
        <f t="shared" si="5"/>
        <v>5016728</v>
      </c>
      <c r="S27" s="10">
        <f t="shared" si="6"/>
        <v>5016728</v>
      </c>
      <c r="T27" s="10">
        <f t="shared" si="7"/>
        <v>-23259508</v>
      </c>
      <c r="U27" s="7"/>
      <c r="W27" s="33"/>
    </row>
    <row r="28" spans="1:23">
      <c r="A28" s="15" t="s">
        <v>26</v>
      </c>
      <c r="B28" s="24">
        <v>0</v>
      </c>
      <c r="C28" s="24">
        <v>2521041</v>
      </c>
      <c r="D28" s="24">
        <f t="shared" si="9"/>
        <v>2521041</v>
      </c>
      <c r="E28" s="24">
        <v>2521041</v>
      </c>
      <c r="F28" s="24">
        <v>2521041</v>
      </c>
      <c r="G28" s="24">
        <f t="shared" si="8"/>
        <v>2521041</v>
      </c>
      <c r="H28" t="s">
        <v>96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10">
        <f t="shared" si="2"/>
        <v>0</v>
      </c>
      <c r="P28" s="10">
        <f t="shared" si="3"/>
        <v>2521041</v>
      </c>
      <c r="Q28" s="10">
        <f t="shared" si="4"/>
        <v>2521041</v>
      </c>
      <c r="R28" s="10">
        <f t="shared" si="5"/>
        <v>2521041</v>
      </c>
      <c r="S28" s="10">
        <f t="shared" si="6"/>
        <v>2521041</v>
      </c>
      <c r="T28" s="10">
        <f t="shared" si="7"/>
        <v>2521041</v>
      </c>
      <c r="U28" s="7"/>
      <c r="W28" s="33"/>
    </row>
    <row r="29" spans="1:23">
      <c r="A29" s="13" t="s">
        <v>27</v>
      </c>
      <c r="B29" s="14">
        <f>SUM(B30:B34)</f>
        <v>22346651</v>
      </c>
      <c r="C29" s="14">
        <f>SUM(C30:C34)</f>
        <v>0</v>
      </c>
      <c r="D29" s="14">
        <f t="shared" si="9"/>
        <v>22346651</v>
      </c>
      <c r="E29" s="14">
        <f>SUM(E30:E34)</f>
        <v>6177083</v>
      </c>
      <c r="F29" s="14">
        <f>SUM(F30:F34)</f>
        <v>6177083</v>
      </c>
      <c r="G29" s="14">
        <f t="shared" si="8"/>
        <v>-16169568</v>
      </c>
      <c r="H29" t="s">
        <v>97</v>
      </c>
      <c r="I29" s="9">
        <v>19388840</v>
      </c>
      <c r="J29" s="9">
        <v>0</v>
      </c>
      <c r="K29" s="9">
        <v>19388840</v>
      </c>
      <c r="L29" s="9">
        <v>6954809.6299999999</v>
      </c>
      <c r="M29" s="9">
        <v>6954809.6299999999</v>
      </c>
      <c r="N29" s="9">
        <v>-12434030.369999999</v>
      </c>
      <c r="O29" s="10">
        <f t="shared" si="2"/>
        <v>2957811</v>
      </c>
      <c r="P29" s="10">
        <f t="shared" si="3"/>
        <v>0</v>
      </c>
      <c r="Q29" s="10">
        <f t="shared" si="4"/>
        <v>2957811</v>
      </c>
      <c r="R29" s="10">
        <f t="shared" si="5"/>
        <v>-777726.62999999989</v>
      </c>
      <c r="S29" s="10">
        <f t="shared" si="6"/>
        <v>-777726.62999999989</v>
      </c>
      <c r="T29" s="10">
        <f t="shared" si="7"/>
        <v>-3735537.6300000008</v>
      </c>
      <c r="U29" s="7"/>
      <c r="W29" s="33"/>
    </row>
    <row r="30" spans="1:23">
      <c r="A30" s="15" t="s">
        <v>28</v>
      </c>
      <c r="B30" s="24">
        <v>0</v>
      </c>
      <c r="C30" s="24">
        <v>0</v>
      </c>
      <c r="D30" s="24">
        <f t="shared" si="9"/>
        <v>0</v>
      </c>
      <c r="E30" s="24">
        <v>0</v>
      </c>
      <c r="F30" s="24">
        <v>0</v>
      </c>
      <c r="G30" s="24">
        <f t="shared" si="8"/>
        <v>0</v>
      </c>
      <c r="H30" s="7" t="s">
        <v>98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10">
        <f t="shared" si="2"/>
        <v>0</v>
      </c>
      <c r="P30" s="10">
        <f t="shared" si="3"/>
        <v>0</v>
      </c>
      <c r="Q30" s="10">
        <f t="shared" si="4"/>
        <v>0</v>
      </c>
      <c r="R30" s="10">
        <f t="shared" si="5"/>
        <v>0</v>
      </c>
      <c r="S30" s="10">
        <f t="shared" si="6"/>
        <v>0</v>
      </c>
      <c r="T30" s="10">
        <f t="shared" si="7"/>
        <v>0</v>
      </c>
      <c r="U30" s="7"/>
      <c r="W30" s="33"/>
    </row>
    <row r="31" spans="1:23">
      <c r="A31" s="15" t="s">
        <v>29</v>
      </c>
      <c r="B31" s="24">
        <v>0</v>
      </c>
      <c r="C31" s="24">
        <v>0</v>
      </c>
      <c r="D31" s="24">
        <f t="shared" si="9"/>
        <v>0</v>
      </c>
      <c r="E31" s="24">
        <v>0</v>
      </c>
      <c r="F31" s="24">
        <v>0</v>
      </c>
      <c r="G31" s="24">
        <f t="shared" si="8"/>
        <v>0</v>
      </c>
      <c r="H31" t="s">
        <v>99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10">
        <f t="shared" si="2"/>
        <v>0</v>
      </c>
      <c r="P31" s="10">
        <f t="shared" si="3"/>
        <v>0</v>
      </c>
      <c r="Q31" s="10">
        <f t="shared" si="4"/>
        <v>0</v>
      </c>
      <c r="R31" s="10">
        <f t="shared" si="5"/>
        <v>0</v>
      </c>
      <c r="S31" s="10">
        <f t="shared" si="6"/>
        <v>0</v>
      </c>
      <c r="T31" s="10">
        <f t="shared" si="7"/>
        <v>0</v>
      </c>
      <c r="U31" s="7"/>
      <c r="W31" s="33"/>
    </row>
    <row r="32" spans="1:23">
      <c r="A32" s="28" t="s">
        <v>30</v>
      </c>
      <c r="B32" s="24">
        <v>20073275</v>
      </c>
      <c r="C32" s="24">
        <v>0</v>
      </c>
      <c r="D32" s="24">
        <f t="shared" ref="D32" si="10">B32+C32</f>
        <v>20073275</v>
      </c>
      <c r="E32" s="24">
        <v>6177083</v>
      </c>
      <c r="F32" s="24">
        <v>6177083</v>
      </c>
      <c r="G32" s="24">
        <f t="shared" ref="G32" si="11">+F32-B32</f>
        <v>-13896192</v>
      </c>
      <c r="H32" s="7" t="s">
        <v>100</v>
      </c>
      <c r="I32" s="9">
        <v>17388840</v>
      </c>
      <c r="J32" s="9">
        <v>0</v>
      </c>
      <c r="K32" s="9">
        <v>17388840</v>
      </c>
      <c r="L32" s="9">
        <v>6042479</v>
      </c>
      <c r="M32" s="9">
        <v>6042479</v>
      </c>
      <c r="N32" s="9">
        <v>-11346361</v>
      </c>
      <c r="O32" s="10">
        <f t="shared" si="2"/>
        <v>2684435</v>
      </c>
      <c r="P32" s="10">
        <f t="shared" si="3"/>
        <v>0</v>
      </c>
      <c r="Q32" s="10">
        <f t="shared" si="4"/>
        <v>2684435</v>
      </c>
      <c r="R32" s="10">
        <f t="shared" si="5"/>
        <v>134604</v>
      </c>
      <c r="S32" s="10">
        <f t="shared" si="6"/>
        <v>134604</v>
      </c>
      <c r="T32" s="10">
        <f t="shared" si="7"/>
        <v>-2549831</v>
      </c>
      <c r="U32" s="7"/>
      <c r="W32" s="33"/>
    </row>
    <row r="33" spans="1:23">
      <c r="A33" s="15" t="s">
        <v>31</v>
      </c>
      <c r="B33" s="24">
        <v>0</v>
      </c>
      <c r="C33" s="24">
        <v>0</v>
      </c>
      <c r="D33" s="24">
        <f t="shared" si="9"/>
        <v>0</v>
      </c>
      <c r="E33" s="24">
        <v>0</v>
      </c>
      <c r="F33" s="24">
        <v>0</v>
      </c>
      <c r="G33" s="24">
        <f t="shared" si="8"/>
        <v>0</v>
      </c>
      <c r="H33" t="s">
        <v>101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10">
        <f t="shared" si="2"/>
        <v>0</v>
      </c>
      <c r="P33" s="10">
        <f t="shared" si="3"/>
        <v>0</v>
      </c>
      <c r="Q33" s="10">
        <f t="shared" si="4"/>
        <v>0</v>
      </c>
      <c r="R33" s="10">
        <f t="shared" si="5"/>
        <v>0</v>
      </c>
      <c r="S33" s="10">
        <f t="shared" si="6"/>
        <v>0</v>
      </c>
      <c r="T33" s="10">
        <f t="shared" si="7"/>
        <v>0</v>
      </c>
      <c r="U33" s="7"/>
      <c r="W33" s="33"/>
    </row>
    <row r="34" spans="1:23">
      <c r="A34" s="15" t="s">
        <v>32</v>
      </c>
      <c r="B34" s="24">
        <v>2273376</v>
      </c>
      <c r="C34" s="24">
        <v>0</v>
      </c>
      <c r="D34" s="24">
        <f t="shared" ref="D34" si="12">B34+C34</f>
        <v>2273376</v>
      </c>
      <c r="E34" s="24">
        <v>0</v>
      </c>
      <c r="F34" s="24">
        <v>0</v>
      </c>
      <c r="G34" s="24">
        <f t="shared" si="8"/>
        <v>-2273376</v>
      </c>
      <c r="H34" s="7" t="s">
        <v>102</v>
      </c>
      <c r="I34" s="9">
        <v>2000000</v>
      </c>
      <c r="J34" s="9">
        <v>0</v>
      </c>
      <c r="K34" s="9">
        <v>2000000</v>
      </c>
      <c r="L34" s="9">
        <v>912330.63</v>
      </c>
      <c r="M34" s="9">
        <v>912330.63</v>
      </c>
      <c r="N34" s="9">
        <v>-1087669.3700000001</v>
      </c>
      <c r="O34" s="10">
        <f t="shared" si="2"/>
        <v>273376</v>
      </c>
      <c r="P34" s="10">
        <f t="shared" si="3"/>
        <v>0</v>
      </c>
      <c r="Q34" s="10">
        <f t="shared" si="4"/>
        <v>273376</v>
      </c>
      <c r="R34" s="10">
        <f t="shared" si="5"/>
        <v>-912330.63</v>
      </c>
      <c r="S34" s="10">
        <f t="shared" si="6"/>
        <v>-912330.63</v>
      </c>
      <c r="T34" s="10">
        <f t="shared" si="7"/>
        <v>-1185706.6299999999</v>
      </c>
      <c r="U34" s="7"/>
      <c r="W34" s="33"/>
    </row>
    <row r="35" spans="1:23">
      <c r="A35" s="13" t="s">
        <v>33</v>
      </c>
      <c r="B35" s="24">
        <v>0</v>
      </c>
      <c r="C35" s="24">
        <v>0</v>
      </c>
      <c r="D35" s="24">
        <f t="shared" si="9"/>
        <v>0</v>
      </c>
      <c r="E35" s="24">
        <v>0</v>
      </c>
      <c r="F35" s="24">
        <v>0</v>
      </c>
      <c r="G35" s="24">
        <f t="shared" si="8"/>
        <v>0</v>
      </c>
      <c r="H35" t="s">
        <v>103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10">
        <f t="shared" si="2"/>
        <v>0</v>
      </c>
      <c r="P35" s="10">
        <f t="shared" si="3"/>
        <v>0</v>
      </c>
      <c r="Q35" s="10">
        <f t="shared" si="4"/>
        <v>0</v>
      </c>
      <c r="R35" s="10">
        <f t="shared" si="5"/>
        <v>0</v>
      </c>
      <c r="S35" s="10">
        <f t="shared" si="6"/>
        <v>0</v>
      </c>
      <c r="T35" s="10">
        <f t="shared" si="7"/>
        <v>0</v>
      </c>
      <c r="U35" s="7"/>
      <c r="W35" s="33"/>
    </row>
    <row r="36" spans="1:23">
      <c r="A36" s="13" t="s">
        <v>34</v>
      </c>
      <c r="B36" s="24">
        <v>0</v>
      </c>
      <c r="C36" s="24">
        <v>0</v>
      </c>
      <c r="D36" s="24">
        <f t="shared" si="9"/>
        <v>0</v>
      </c>
      <c r="E36" s="24">
        <v>0</v>
      </c>
      <c r="F36" s="24">
        <v>0</v>
      </c>
      <c r="G36" s="24">
        <f t="shared" si="8"/>
        <v>0</v>
      </c>
      <c r="H36" t="s">
        <v>104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10">
        <f t="shared" si="2"/>
        <v>0</v>
      </c>
      <c r="P36" s="10">
        <f t="shared" si="3"/>
        <v>0</v>
      </c>
      <c r="Q36" s="10">
        <f t="shared" si="4"/>
        <v>0</v>
      </c>
      <c r="R36" s="10">
        <f t="shared" si="5"/>
        <v>0</v>
      </c>
      <c r="S36" s="10">
        <f t="shared" si="6"/>
        <v>0</v>
      </c>
      <c r="T36" s="10">
        <f t="shared" si="7"/>
        <v>0</v>
      </c>
      <c r="U36" s="7"/>
      <c r="W36" s="33"/>
    </row>
    <row r="37" spans="1:23">
      <c r="A37" s="15" t="s">
        <v>35</v>
      </c>
      <c r="B37" s="24">
        <v>0</v>
      </c>
      <c r="C37" s="24">
        <v>0</v>
      </c>
      <c r="D37" s="24">
        <f t="shared" si="9"/>
        <v>0</v>
      </c>
      <c r="E37" s="24">
        <v>0</v>
      </c>
      <c r="F37" s="24">
        <v>0</v>
      </c>
      <c r="G37" s="24">
        <f t="shared" si="8"/>
        <v>0</v>
      </c>
      <c r="H37" t="s">
        <v>105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10">
        <f t="shared" si="2"/>
        <v>0</v>
      </c>
      <c r="P37" s="10">
        <f t="shared" si="3"/>
        <v>0</v>
      </c>
      <c r="Q37" s="10">
        <f t="shared" si="4"/>
        <v>0</v>
      </c>
      <c r="R37" s="10">
        <f t="shared" si="5"/>
        <v>0</v>
      </c>
      <c r="S37" s="10">
        <f t="shared" si="6"/>
        <v>0</v>
      </c>
      <c r="T37" s="10">
        <f t="shared" si="7"/>
        <v>0</v>
      </c>
      <c r="U37" s="7"/>
      <c r="W37" s="33"/>
    </row>
    <row r="38" spans="1:23">
      <c r="A38" s="13" t="s">
        <v>36</v>
      </c>
      <c r="B38" s="24">
        <f>SUM(B39:B40)</f>
        <v>2086328</v>
      </c>
      <c r="C38" s="24">
        <f>SUM(C39:C40)</f>
        <v>0</v>
      </c>
      <c r="D38" s="24">
        <f t="shared" si="9"/>
        <v>2086328</v>
      </c>
      <c r="E38" s="24">
        <f>SUM(E39:E40)</f>
        <v>1297726</v>
      </c>
      <c r="F38" s="24">
        <f>SUM(F39:F40)</f>
        <v>1297726</v>
      </c>
      <c r="G38" s="24">
        <f t="shared" si="8"/>
        <v>-788602</v>
      </c>
      <c r="H38" s="7" t="s">
        <v>106</v>
      </c>
      <c r="I38" s="9">
        <v>1807320</v>
      </c>
      <c r="J38" s="9">
        <v>0</v>
      </c>
      <c r="K38" s="9">
        <v>1807320</v>
      </c>
      <c r="L38" s="9">
        <v>547216</v>
      </c>
      <c r="M38" s="9">
        <v>547216</v>
      </c>
      <c r="N38" s="9">
        <v>-1260104</v>
      </c>
      <c r="O38" s="10">
        <f t="shared" si="2"/>
        <v>279008</v>
      </c>
      <c r="P38" s="10">
        <f t="shared" si="3"/>
        <v>0</v>
      </c>
      <c r="Q38" s="10">
        <f t="shared" si="4"/>
        <v>279008</v>
      </c>
      <c r="R38" s="10">
        <f t="shared" si="5"/>
        <v>750510</v>
      </c>
      <c r="S38" s="10">
        <f t="shared" si="6"/>
        <v>750510</v>
      </c>
      <c r="T38" s="10">
        <f t="shared" si="7"/>
        <v>471502</v>
      </c>
      <c r="U38" s="7"/>
      <c r="W38" s="33"/>
    </row>
    <row r="39" spans="1:23">
      <c r="A39" s="15" t="s">
        <v>37</v>
      </c>
      <c r="B39" s="24">
        <v>0</v>
      </c>
      <c r="C39" s="24">
        <v>0</v>
      </c>
      <c r="D39" s="24">
        <f t="shared" si="9"/>
        <v>0</v>
      </c>
      <c r="E39" s="24">
        <v>0</v>
      </c>
      <c r="F39" s="24">
        <v>0</v>
      </c>
      <c r="G39" s="24">
        <f t="shared" si="8"/>
        <v>0</v>
      </c>
      <c r="H39" s="7" t="s">
        <v>107</v>
      </c>
      <c r="I39" s="9">
        <v>1807320</v>
      </c>
      <c r="J39" s="9">
        <v>0</v>
      </c>
      <c r="K39" s="9">
        <v>1807320</v>
      </c>
      <c r="L39" s="9">
        <v>547216</v>
      </c>
      <c r="M39" s="9">
        <v>547216</v>
      </c>
      <c r="N39" s="9">
        <v>-1260104</v>
      </c>
      <c r="O39" s="10">
        <f t="shared" si="2"/>
        <v>-1807320</v>
      </c>
      <c r="P39" s="10">
        <f t="shared" si="3"/>
        <v>0</v>
      </c>
      <c r="Q39" s="10">
        <f t="shared" si="4"/>
        <v>-1807320</v>
      </c>
      <c r="R39" s="10">
        <f t="shared" si="5"/>
        <v>-547216</v>
      </c>
      <c r="S39" s="10">
        <f t="shared" si="6"/>
        <v>-547216</v>
      </c>
      <c r="T39" s="10">
        <f t="shared" si="7"/>
        <v>1260104</v>
      </c>
      <c r="U39" s="7"/>
      <c r="W39" s="33"/>
    </row>
    <row r="40" spans="1:23">
      <c r="A40" s="15" t="s">
        <v>38</v>
      </c>
      <c r="B40" s="24">
        <v>2086328</v>
      </c>
      <c r="C40" s="24">
        <v>0</v>
      </c>
      <c r="D40" s="24">
        <f t="shared" ref="D40" si="13">B40+C40</f>
        <v>2086328</v>
      </c>
      <c r="E40" s="24">
        <v>1297726</v>
      </c>
      <c r="F40" s="24">
        <v>1297726</v>
      </c>
      <c r="G40" s="24">
        <f t="shared" ref="G40" si="14">+F40-B40</f>
        <v>-788602</v>
      </c>
      <c r="H40" t="s">
        <v>108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10">
        <f t="shared" si="2"/>
        <v>2086328</v>
      </c>
      <c r="P40" s="10">
        <f t="shared" si="3"/>
        <v>0</v>
      </c>
      <c r="Q40" s="10">
        <f t="shared" si="4"/>
        <v>2086328</v>
      </c>
      <c r="R40" s="10">
        <f t="shared" si="5"/>
        <v>1297726</v>
      </c>
      <c r="S40" s="10">
        <f t="shared" si="6"/>
        <v>1297726</v>
      </c>
      <c r="T40" s="10">
        <f t="shared" si="7"/>
        <v>-788602</v>
      </c>
      <c r="U40" s="7"/>
      <c r="W40" s="33"/>
    </row>
    <row r="41" spans="1:23">
      <c r="A41" s="15" t="s">
        <v>39</v>
      </c>
      <c r="B41" s="24">
        <f>SUM(B10:B17,B29,B35,B36,B38)</f>
        <v>4563912065</v>
      </c>
      <c r="C41" s="24">
        <f>SUM(C10:C17,C29,C35,C36,C38)</f>
        <v>88515484.770000011</v>
      </c>
      <c r="D41" s="24">
        <f t="shared" si="9"/>
        <v>4652427549.7700005</v>
      </c>
      <c r="E41" s="24">
        <f>SUM(E10:E17,E29,E35,E36,E38)</f>
        <v>2169430561.2100005</v>
      </c>
      <c r="F41" s="24">
        <f>SUM(F10:F17,F29,F35,F36,F38)</f>
        <v>2164296206.9900007</v>
      </c>
      <c r="G41" s="24">
        <f t="shared" si="8"/>
        <v>-2399615858.0099993</v>
      </c>
      <c r="H41" s="7" t="s">
        <v>109</v>
      </c>
      <c r="I41" s="9">
        <v>3908844602</v>
      </c>
      <c r="J41" s="9">
        <v>25041334.670000002</v>
      </c>
      <c r="K41" s="9">
        <v>3933885936.6700001</v>
      </c>
      <c r="L41" s="9">
        <v>2035759041.8900001</v>
      </c>
      <c r="M41" s="9">
        <v>2023313772.55</v>
      </c>
      <c r="N41" s="9">
        <v>-1885530829.45</v>
      </c>
      <c r="O41" s="10">
        <f t="shared" si="2"/>
        <v>655067463</v>
      </c>
      <c r="P41" s="10">
        <f t="shared" si="3"/>
        <v>63474150.100000009</v>
      </c>
      <c r="Q41" s="10">
        <f t="shared" si="4"/>
        <v>718541613.10000038</v>
      </c>
      <c r="R41" s="10">
        <f t="shared" si="5"/>
        <v>133671519.32000041</v>
      </c>
      <c r="S41" s="10">
        <f t="shared" si="6"/>
        <v>140982434.44000077</v>
      </c>
      <c r="T41" s="10">
        <f t="shared" si="7"/>
        <v>-514085028.55999923</v>
      </c>
      <c r="U41" s="7"/>
      <c r="W41" s="33"/>
    </row>
    <row r="42" spans="1:23">
      <c r="A42" s="15" t="s">
        <v>40</v>
      </c>
      <c r="B42" s="14">
        <v>0</v>
      </c>
      <c r="C42" s="14">
        <v>0</v>
      </c>
      <c r="D42" s="14">
        <f t="shared" si="9"/>
        <v>0</v>
      </c>
      <c r="E42" s="14">
        <v>0</v>
      </c>
      <c r="F42" s="14">
        <v>0</v>
      </c>
      <c r="G42" s="14">
        <f t="shared" si="8"/>
        <v>0</v>
      </c>
      <c r="H42" t="s">
        <v>110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-1885525178.03</v>
      </c>
      <c r="O42" s="10">
        <f t="shared" si="2"/>
        <v>0</v>
      </c>
      <c r="P42" s="10">
        <f t="shared" si="3"/>
        <v>0</v>
      </c>
      <c r="Q42" s="10">
        <f t="shared" si="4"/>
        <v>0</v>
      </c>
      <c r="R42" s="10">
        <f t="shared" si="5"/>
        <v>0</v>
      </c>
      <c r="S42" s="10">
        <f t="shared" si="6"/>
        <v>0</v>
      </c>
      <c r="T42" s="10">
        <f t="shared" si="7"/>
        <v>1885525178.03</v>
      </c>
      <c r="U42" s="7"/>
      <c r="W42" s="33"/>
    </row>
    <row r="43" spans="1:23">
      <c r="A43" s="4" t="s">
        <v>41</v>
      </c>
      <c r="B43" s="5"/>
      <c r="C43" s="5"/>
      <c r="D43" s="5"/>
      <c r="E43" s="5"/>
      <c r="F43" s="5"/>
      <c r="G43" s="5"/>
      <c r="H43" t="s">
        <v>111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10">
        <f t="shared" si="2"/>
        <v>0</v>
      </c>
      <c r="P43" s="10">
        <f t="shared" si="3"/>
        <v>0</v>
      </c>
      <c r="Q43" s="10">
        <f t="shared" si="4"/>
        <v>0</v>
      </c>
      <c r="R43" s="10">
        <f t="shared" si="5"/>
        <v>0</v>
      </c>
      <c r="S43" s="10">
        <f t="shared" si="6"/>
        <v>0</v>
      </c>
      <c r="T43" s="10">
        <f t="shared" si="7"/>
        <v>0</v>
      </c>
      <c r="U43" s="7"/>
      <c r="W43" s="33"/>
    </row>
    <row r="44" spans="1:23">
      <c r="A44" s="13" t="s">
        <v>42</v>
      </c>
      <c r="B44" s="14">
        <f>SUM(B45:B52)</f>
        <v>706395273</v>
      </c>
      <c r="C44" s="14">
        <f>SUM(C45:C52)</f>
        <v>0</v>
      </c>
      <c r="D44" s="14">
        <f t="shared" si="9"/>
        <v>706395273</v>
      </c>
      <c r="E44" s="14">
        <f>SUM(E45:E52)</f>
        <v>240333808</v>
      </c>
      <c r="F44" s="14">
        <f>SUM(F45:F52)</f>
        <v>240333808</v>
      </c>
      <c r="G44" s="14">
        <f t="shared" si="8"/>
        <v>-466061465</v>
      </c>
      <c r="H44" s="7" t="s">
        <v>112</v>
      </c>
      <c r="I44" s="9">
        <v>632832325</v>
      </c>
      <c r="J44" s="9">
        <v>0</v>
      </c>
      <c r="K44" s="9">
        <v>632832325</v>
      </c>
      <c r="L44" s="9">
        <v>180899643</v>
      </c>
      <c r="M44" s="9">
        <v>180899643</v>
      </c>
      <c r="N44" s="9">
        <v>-451932682</v>
      </c>
      <c r="O44" s="10">
        <f t="shared" si="2"/>
        <v>73562948</v>
      </c>
      <c r="P44" s="10">
        <f t="shared" si="3"/>
        <v>0</v>
      </c>
      <c r="Q44" s="10">
        <f t="shared" si="4"/>
        <v>73562948</v>
      </c>
      <c r="R44" s="10">
        <f t="shared" si="5"/>
        <v>59434165</v>
      </c>
      <c r="S44" s="10">
        <f t="shared" si="6"/>
        <v>59434165</v>
      </c>
      <c r="T44" s="10">
        <f t="shared" si="7"/>
        <v>-14128783</v>
      </c>
      <c r="U44" s="7"/>
      <c r="W44" s="33"/>
    </row>
    <row r="45" spans="1:23">
      <c r="A45" s="15" t="s">
        <v>43</v>
      </c>
      <c r="B45" s="24">
        <v>0</v>
      </c>
      <c r="C45" s="24">
        <v>0</v>
      </c>
      <c r="D45" s="24">
        <f t="shared" si="9"/>
        <v>0</v>
      </c>
      <c r="E45" s="24">
        <v>0</v>
      </c>
      <c r="F45" s="24">
        <v>0</v>
      </c>
      <c r="G45" s="24">
        <f t="shared" si="8"/>
        <v>0</v>
      </c>
      <c r="H45" t="s">
        <v>113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10">
        <f t="shared" si="2"/>
        <v>0</v>
      </c>
      <c r="P45" s="10">
        <f t="shared" si="3"/>
        <v>0</v>
      </c>
      <c r="Q45" s="10">
        <f t="shared" si="4"/>
        <v>0</v>
      </c>
      <c r="R45" s="10">
        <f t="shared" si="5"/>
        <v>0</v>
      </c>
      <c r="S45" s="10">
        <f t="shared" si="6"/>
        <v>0</v>
      </c>
      <c r="T45" s="10">
        <f t="shared" si="7"/>
        <v>0</v>
      </c>
      <c r="U45" s="7"/>
      <c r="W45" s="33"/>
    </row>
    <row r="46" spans="1:23">
      <c r="A46" s="15" t="s">
        <v>44</v>
      </c>
      <c r="B46" s="24">
        <v>0</v>
      </c>
      <c r="C46" s="24">
        <v>0</v>
      </c>
      <c r="D46" s="24">
        <f t="shared" si="9"/>
        <v>0</v>
      </c>
      <c r="E46" s="24">
        <v>0</v>
      </c>
      <c r="F46" s="24">
        <v>0</v>
      </c>
      <c r="G46" s="24">
        <f t="shared" si="8"/>
        <v>0</v>
      </c>
      <c r="H46" t="s">
        <v>114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10">
        <f t="shared" si="2"/>
        <v>0</v>
      </c>
      <c r="P46" s="10">
        <f t="shared" si="3"/>
        <v>0</v>
      </c>
      <c r="Q46" s="10">
        <f t="shared" si="4"/>
        <v>0</v>
      </c>
      <c r="R46" s="10">
        <f t="shared" si="5"/>
        <v>0</v>
      </c>
      <c r="S46" s="10">
        <f t="shared" si="6"/>
        <v>0</v>
      </c>
      <c r="T46" s="10">
        <f t="shared" si="7"/>
        <v>0</v>
      </c>
      <c r="U46" s="7"/>
      <c r="W46" s="33"/>
    </row>
    <row r="47" spans="1:23">
      <c r="A47" s="15" t="s">
        <v>45</v>
      </c>
      <c r="B47" s="24">
        <v>101776370</v>
      </c>
      <c r="C47" s="24">
        <v>0</v>
      </c>
      <c r="D47" s="24">
        <f t="shared" si="9"/>
        <v>101776370</v>
      </c>
      <c r="E47" s="24">
        <v>40815216</v>
      </c>
      <c r="F47" s="24">
        <v>40815216</v>
      </c>
      <c r="G47" s="24">
        <f t="shared" si="8"/>
        <v>-60961154</v>
      </c>
      <c r="H47" s="7" t="s">
        <v>115</v>
      </c>
      <c r="I47" s="9">
        <v>91177532</v>
      </c>
      <c r="J47" s="9">
        <v>0</v>
      </c>
      <c r="K47" s="9">
        <v>91177532</v>
      </c>
      <c r="L47" s="9">
        <v>30700221</v>
      </c>
      <c r="M47" s="9">
        <v>30700221</v>
      </c>
      <c r="N47" s="9">
        <v>-60477311</v>
      </c>
      <c r="O47" s="10">
        <f t="shared" si="2"/>
        <v>10598838</v>
      </c>
      <c r="P47" s="10">
        <f t="shared" si="3"/>
        <v>0</v>
      </c>
      <c r="Q47" s="10">
        <f t="shared" si="4"/>
        <v>10598838</v>
      </c>
      <c r="R47" s="10">
        <f t="shared" si="5"/>
        <v>10114995</v>
      </c>
      <c r="S47" s="10">
        <f t="shared" si="6"/>
        <v>10114995</v>
      </c>
      <c r="T47" s="10">
        <f t="shared" si="7"/>
        <v>-483843</v>
      </c>
      <c r="U47" s="7"/>
      <c r="W47" s="33"/>
    </row>
    <row r="48" spans="1:23" ht="17.25">
      <c r="A48" s="29" t="s">
        <v>46</v>
      </c>
      <c r="B48" s="24">
        <v>604618903</v>
      </c>
      <c r="C48" s="24">
        <v>0</v>
      </c>
      <c r="D48" s="24">
        <f t="shared" si="9"/>
        <v>604618903</v>
      </c>
      <c r="E48" s="24">
        <v>199518592</v>
      </c>
      <c r="F48" s="24">
        <v>199518592</v>
      </c>
      <c r="G48" s="24">
        <f t="shared" si="8"/>
        <v>-405100311</v>
      </c>
      <c r="H48" s="7" t="s">
        <v>116</v>
      </c>
      <c r="I48" s="9">
        <v>541654793</v>
      </c>
      <c r="J48" s="9">
        <v>0</v>
      </c>
      <c r="K48" s="9">
        <v>541654793</v>
      </c>
      <c r="L48" s="9">
        <v>150199422</v>
      </c>
      <c r="M48" s="9">
        <v>150199422</v>
      </c>
      <c r="N48" s="9">
        <v>-391455371</v>
      </c>
      <c r="O48" s="10">
        <f t="shared" si="2"/>
        <v>62964110</v>
      </c>
      <c r="P48" s="10">
        <f t="shared" si="3"/>
        <v>0</v>
      </c>
      <c r="Q48" s="10">
        <f t="shared" si="4"/>
        <v>62964110</v>
      </c>
      <c r="R48" s="10">
        <f t="shared" si="5"/>
        <v>49319170</v>
      </c>
      <c r="S48" s="10">
        <f t="shared" si="6"/>
        <v>49319170</v>
      </c>
      <c r="T48" s="10">
        <f t="shared" si="7"/>
        <v>-13644940</v>
      </c>
      <c r="U48" s="7"/>
      <c r="W48" s="33"/>
    </row>
    <row r="49" spans="1:23">
      <c r="A49" s="15" t="s">
        <v>47</v>
      </c>
      <c r="B49" s="30">
        <v>0</v>
      </c>
      <c r="C49" s="30">
        <v>0</v>
      </c>
      <c r="D49" s="24">
        <f t="shared" si="9"/>
        <v>0</v>
      </c>
      <c r="E49" s="30">
        <v>0</v>
      </c>
      <c r="F49" s="30">
        <v>0</v>
      </c>
      <c r="G49" s="24">
        <f t="shared" si="8"/>
        <v>0</v>
      </c>
      <c r="H49" t="s">
        <v>117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10">
        <f t="shared" si="2"/>
        <v>0</v>
      </c>
      <c r="P49" s="10">
        <f t="shared" si="3"/>
        <v>0</v>
      </c>
      <c r="Q49" s="10">
        <f t="shared" si="4"/>
        <v>0</v>
      </c>
      <c r="R49" s="10">
        <f t="shared" si="5"/>
        <v>0</v>
      </c>
      <c r="S49" s="10">
        <f t="shared" si="6"/>
        <v>0</v>
      </c>
      <c r="T49" s="10">
        <f t="shared" si="7"/>
        <v>0</v>
      </c>
      <c r="U49" s="7"/>
      <c r="W49" s="33"/>
    </row>
    <row r="50" spans="1:23">
      <c r="A50" s="15" t="s">
        <v>48</v>
      </c>
      <c r="B50" s="24">
        <v>0</v>
      </c>
      <c r="C50" s="24">
        <v>0</v>
      </c>
      <c r="D50" s="24">
        <f t="shared" si="9"/>
        <v>0</v>
      </c>
      <c r="E50" s="24">
        <v>0</v>
      </c>
      <c r="F50" s="24">
        <v>0</v>
      </c>
      <c r="G50" s="24">
        <f t="shared" si="8"/>
        <v>0</v>
      </c>
      <c r="H50" t="s">
        <v>118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10">
        <f t="shared" si="2"/>
        <v>0</v>
      </c>
      <c r="P50" s="10">
        <f t="shared" si="3"/>
        <v>0</v>
      </c>
      <c r="Q50" s="10">
        <f t="shared" si="4"/>
        <v>0</v>
      </c>
      <c r="R50" s="10">
        <f t="shared" si="5"/>
        <v>0</v>
      </c>
      <c r="S50" s="10">
        <f t="shared" si="6"/>
        <v>0</v>
      </c>
      <c r="T50" s="10">
        <f t="shared" si="7"/>
        <v>0</v>
      </c>
      <c r="U50" s="7"/>
      <c r="W50" s="33"/>
    </row>
    <row r="51" spans="1:23">
      <c r="A51" s="15" t="s">
        <v>49</v>
      </c>
      <c r="B51" s="24">
        <v>0</v>
      </c>
      <c r="C51" s="24">
        <v>0</v>
      </c>
      <c r="D51" s="24">
        <f t="shared" si="9"/>
        <v>0</v>
      </c>
      <c r="E51" s="24">
        <v>0</v>
      </c>
      <c r="F51" s="24">
        <v>0</v>
      </c>
      <c r="G51" s="24">
        <f t="shared" si="8"/>
        <v>0</v>
      </c>
      <c r="H51" t="s">
        <v>119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10">
        <f t="shared" si="2"/>
        <v>0</v>
      </c>
      <c r="P51" s="10">
        <f t="shared" si="3"/>
        <v>0</v>
      </c>
      <c r="Q51" s="10">
        <f t="shared" si="4"/>
        <v>0</v>
      </c>
      <c r="R51" s="10">
        <f t="shared" si="5"/>
        <v>0</v>
      </c>
      <c r="S51" s="10">
        <f t="shared" si="6"/>
        <v>0</v>
      </c>
      <c r="T51" s="10">
        <f t="shared" si="7"/>
        <v>0</v>
      </c>
      <c r="U51" s="7"/>
      <c r="W51" s="33"/>
    </row>
    <row r="52" spans="1:23">
      <c r="A52" s="18" t="s">
        <v>50</v>
      </c>
      <c r="B52" s="31">
        <v>0</v>
      </c>
      <c r="C52" s="31">
        <v>0</v>
      </c>
      <c r="D52" s="24">
        <f t="shared" si="9"/>
        <v>0</v>
      </c>
      <c r="E52" s="31">
        <v>0</v>
      </c>
      <c r="F52" s="31">
        <v>0</v>
      </c>
      <c r="G52" s="24">
        <f t="shared" si="8"/>
        <v>0</v>
      </c>
      <c r="H52" t="s">
        <v>120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10">
        <f t="shared" si="2"/>
        <v>0</v>
      </c>
      <c r="P52" s="10">
        <f t="shared" si="3"/>
        <v>0</v>
      </c>
      <c r="Q52" s="10">
        <f t="shared" si="4"/>
        <v>0</v>
      </c>
      <c r="R52" s="10">
        <f t="shared" si="5"/>
        <v>0</v>
      </c>
      <c r="S52" s="10">
        <f t="shared" si="6"/>
        <v>0</v>
      </c>
      <c r="T52" s="10">
        <f t="shared" si="7"/>
        <v>0</v>
      </c>
      <c r="U52" s="7"/>
      <c r="W52" s="33"/>
    </row>
    <row r="53" spans="1:23">
      <c r="A53" s="18" t="s">
        <v>51</v>
      </c>
      <c r="B53" s="24">
        <f>SUM(B54:B57)</f>
        <v>0</v>
      </c>
      <c r="C53" s="24">
        <f>SUM(C54:C57)</f>
        <v>2007</v>
      </c>
      <c r="D53" s="24">
        <f t="shared" si="9"/>
        <v>2007</v>
      </c>
      <c r="E53" s="24">
        <f>SUM(E54:E57)</f>
        <v>2007</v>
      </c>
      <c r="F53" s="24">
        <f>SUM(F54:F57)</f>
        <v>2007</v>
      </c>
      <c r="G53" s="24">
        <f t="shared" si="8"/>
        <v>2007</v>
      </c>
      <c r="H53" s="7" t="s">
        <v>121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10">
        <f t="shared" si="2"/>
        <v>0</v>
      </c>
      <c r="P53" s="10">
        <f t="shared" si="3"/>
        <v>2007</v>
      </c>
      <c r="Q53" s="10">
        <f t="shared" si="4"/>
        <v>2007</v>
      </c>
      <c r="R53" s="10">
        <f t="shared" si="5"/>
        <v>2007</v>
      </c>
      <c r="S53" s="10">
        <f t="shared" si="6"/>
        <v>2007</v>
      </c>
      <c r="T53" s="10">
        <f t="shared" si="7"/>
        <v>2007</v>
      </c>
      <c r="U53" s="7"/>
      <c r="W53" s="33"/>
    </row>
    <row r="54" spans="1:23">
      <c r="A54" s="13" t="s">
        <v>52</v>
      </c>
      <c r="B54" s="24">
        <v>0</v>
      </c>
      <c r="C54" s="24">
        <v>0</v>
      </c>
      <c r="D54" s="24">
        <f t="shared" si="9"/>
        <v>0</v>
      </c>
      <c r="E54" s="24">
        <v>0</v>
      </c>
      <c r="F54" s="24">
        <v>0</v>
      </c>
      <c r="G54" s="24">
        <f t="shared" si="8"/>
        <v>0</v>
      </c>
      <c r="H54" t="s">
        <v>122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10">
        <f t="shared" si="2"/>
        <v>0</v>
      </c>
      <c r="P54" s="10">
        <f t="shared" si="3"/>
        <v>0</v>
      </c>
      <c r="Q54" s="10">
        <f t="shared" si="4"/>
        <v>0</v>
      </c>
      <c r="R54" s="10">
        <f t="shared" si="5"/>
        <v>0</v>
      </c>
      <c r="S54" s="10">
        <f t="shared" si="6"/>
        <v>0</v>
      </c>
      <c r="T54" s="10">
        <f t="shared" si="7"/>
        <v>0</v>
      </c>
      <c r="U54" s="7"/>
      <c r="W54" s="33"/>
    </row>
    <row r="55" spans="1:23">
      <c r="A55" s="13" t="s">
        <v>53</v>
      </c>
      <c r="B55" s="24">
        <v>0</v>
      </c>
      <c r="C55" s="24">
        <v>0</v>
      </c>
      <c r="D55" s="24">
        <f t="shared" si="9"/>
        <v>0</v>
      </c>
      <c r="E55" s="24">
        <v>0</v>
      </c>
      <c r="F55" s="24">
        <v>0</v>
      </c>
      <c r="G55" s="24">
        <f t="shared" si="8"/>
        <v>0</v>
      </c>
      <c r="H55" t="s">
        <v>123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10">
        <f t="shared" si="2"/>
        <v>0</v>
      </c>
      <c r="P55" s="10">
        <f t="shared" si="3"/>
        <v>0</v>
      </c>
      <c r="Q55" s="10">
        <f t="shared" si="4"/>
        <v>0</v>
      </c>
      <c r="R55" s="10">
        <f t="shared" si="5"/>
        <v>0</v>
      </c>
      <c r="S55" s="10">
        <f t="shared" si="6"/>
        <v>0</v>
      </c>
      <c r="T55" s="10">
        <f t="shared" si="7"/>
        <v>0</v>
      </c>
      <c r="U55" s="7"/>
      <c r="W55" s="33"/>
    </row>
    <row r="56" spans="1:23">
      <c r="A56" s="13" t="s">
        <v>54</v>
      </c>
      <c r="B56" s="24">
        <v>0</v>
      </c>
      <c r="C56" s="24">
        <v>0</v>
      </c>
      <c r="D56" s="24">
        <f t="shared" si="9"/>
        <v>0</v>
      </c>
      <c r="E56" s="24">
        <v>0</v>
      </c>
      <c r="F56" s="24">
        <v>0</v>
      </c>
      <c r="G56" s="24">
        <f t="shared" si="8"/>
        <v>0</v>
      </c>
      <c r="H56" t="s">
        <v>124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10">
        <f t="shared" si="2"/>
        <v>0</v>
      </c>
      <c r="P56" s="10">
        <f t="shared" si="3"/>
        <v>0</v>
      </c>
      <c r="Q56" s="10">
        <f t="shared" si="4"/>
        <v>0</v>
      </c>
      <c r="R56" s="10">
        <f t="shared" si="5"/>
        <v>0</v>
      </c>
      <c r="S56" s="10">
        <f t="shared" si="6"/>
        <v>0</v>
      </c>
      <c r="T56" s="10">
        <f t="shared" si="7"/>
        <v>0</v>
      </c>
      <c r="U56" s="7"/>
      <c r="W56" s="33"/>
    </row>
    <row r="57" spans="1:23">
      <c r="A57" s="13" t="s">
        <v>55</v>
      </c>
      <c r="B57" s="24">
        <v>0</v>
      </c>
      <c r="C57" s="24">
        <v>2007</v>
      </c>
      <c r="D57" s="24">
        <f t="shared" si="9"/>
        <v>2007</v>
      </c>
      <c r="E57" s="24">
        <v>2007</v>
      </c>
      <c r="F57" s="24">
        <v>2007</v>
      </c>
      <c r="G57" s="24">
        <f t="shared" si="8"/>
        <v>2007</v>
      </c>
      <c r="H57" s="7" t="s">
        <v>125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10">
        <f t="shared" si="2"/>
        <v>0</v>
      </c>
      <c r="P57" s="10">
        <f t="shared" si="3"/>
        <v>2007</v>
      </c>
      <c r="Q57" s="10">
        <f t="shared" si="4"/>
        <v>2007</v>
      </c>
      <c r="R57" s="10">
        <f t="shared" si="5"/>
        <v>2007</v>
      </c>
      <c r="S57" s="10">
        <f t="shared" si="6"/>
        <v>2007</v>
      </c>
      <c r="T57" s="10">
        <f t="shared" si="7"/>
        <v>2007</v>
      </c>
      <c r="U57" s="7"/>
      <c r="W57" s="33"/>
    </row>
    <row r="58" spans="1:23">
      <c r="A58" s="15" t="s">
        <v>56</v>
      </c>
      <c r="B58" s="24">
        <f>SUM(B59:B60)</f>
        <v>0</v>
      </c>
      <c r="C58" s="24">
        <f>SUM(C59:C60)</f>
        <v>0</v>
      </c>
      <c r="D58" s="24">
        <f t="shared" si="9"/>
        <v>0</v>
      </c>
      <c r="E58" s="24">
        <f>SUM(E59:E60)</f>
        <v>0</v>
      </c>
      <c r="F58" s="24">
        <f>SUM(F59:F60)</f>
        <v>0</v>
      </c>
      <c r="G58" s="24">
        <f t="shared" si="8"/>
        <v>0</v>
      </c>
      <c r="H58" s="7" t="s">
        <v>126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10">
        <f t="shared" si="2"/>
        <v>0</v>
      </c>
      <c r="P58" s="10">
        <f t="shared" si="3"/>
        <v>0</v>
      </c>
      <c r="Q58" s="10">
        <f t="shared" si="4"/>
        <v>0</v>
      </c>
      <c r="R58" s="10">
        <f t="shared" si="5"/>
        <v>0</v>
      </c>
      <c r="S58" s="10">
        <f t="shared" si="6"/>
        <v>0</v>
      </c>
      <c r="T58" s="10">
        <f t="shared" si="7"/>
        <v>0</v>
      </c>
      <c r="U58" s="7"/>
      <c r="W58" s="33"/>
    </row>
    <row r="59" spans="1:23">
      <c r="A59" s="13" t="s">
        <v>57</v>
      </c>
      <c r="B59" s="24">
        <v>0</v>
      </c>
      <c r="C59" s="24">
        <v>0</v>
      </c>
      <c r="D59" s="24">
        <f t="shared" si="9"/>
        <v>0</v>
      </c>
      <c r="E59" s="24">
        <v>0</v>
      </c>
      <c r="F59" s="24">
        <v>0</v>
      </c>
      <c r="G59" s="24">
        <f t="shared" si="8"/>
        <v>0</v>
      </c>
      <c r="H59" t="s">
        <v>127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10">
        <f t="shared" si="2"/>
        <v>0</v>
      </c>
      <c r="P59" s="10">
        <f t="shared" si="3"/>
        <v>0</v>
      </c>
      <c r="Q59" s="10">
        <f t="shared" si="4"/>
        <v>0</v>
      </c>
      <c r="R59" s="10">
        <f t="shared" si="5"/>
        <v>0</v>
      </c>
      <c r="S59" s="10">
        <f t="shared" si="6"/>
        <v>0</v>
      </c>
      <c r="T59" s="10">
        <f t="shared" si="7"/>
        <v>0</v>
      </c>
      <c r="U59" s="7"/>
      <c r="W59" s="33"/>
    </row>
    <row r="60" spans="1:23">
      <c r="A60" s="13" t="s">
        <v>58</v>
      </c>
      <c r="B60" s="14">
        <v>0</v>
      </c>
      <c r="C60" s="14">
        <v>0</v>
      </c>
      <c r="D60" s="14">
        <f t="shared" si="9"/>
        <v>0</v>
      </c>
      <c r="E60" s="14">
        <v>0</v>
      </c>
      <c r="F60" s="14">
        <v>0</v>
      </c>
      <c r="G60" s="14">
        <f t="shared" si="8"/>
        <v>0</v>
      </c>
      <c r="H60" t="s">
        <v>128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10">
        <f t="shared" si="2"/>
        <v>0</v>
      </c>
      <c r="P60" s="10">
        <f t="shared" si="3"/>
        <v>0</v>
      </c>
      <c r="Q60" s="10">
        <f t="shared" si="4"/>
        <v>0</v>
      </c>
      <c r="R60" s="10">
        <f t="shared" si="5"/>
        <v>0</v>
      </c>
      <c r="S60" s="10">
        <f t="shared" si="6"/>
        <v>0</v>
      </c>
      <c r="T60" s="10">
        <f t="shared" si="7"/>
        <v>0</v>
      </c>
      <c r="U60" s="7"/>
      <c r="W60" s="33"/>
    </row>
    <row r="61" spans="1:23">
      <c r="A61" s="15" t="s">
        <v>59</v>
      </c>
      <c r="B61" s="14">
        <v>0</v>
      </c>
      <c r="C61" s="14">
        <v>0</v>
      </c>
      <c r="D61" s="14">
        <f t="shared" si="9"/>
        <v>0</v>
      </c>
      <c r="E61" s="14">
        <v>0</v>
      </c>
      <c r="F61" s="14">
        <v>0</v>
      </c>
      <c r="G61" s="14">
        <f t="shared" si="8"/>
        <v>0</v>
      </c>
      <c r="H61" t="s">
        <v>129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10">
        <f t="shared" si="2"/>
        <v>0</v>
      </c>
      <c r="P61" s="10">
        <f t="shared" si="3"/>
        <v>0</v>
      </c>
      <c r="Q61" s="10">
        <f t="shared" si="4"/>
        <v>0</v>
      </c>
      <c r="R61" s="10">
        <f t="shared" si="5"/>
        <v>0</v>
      </c>
      <c r="S61" s="10">
        <f t="shared" si="6"/>
        <v>0</v>
      </c>
      <c r="T61" s="10">
        <f t="shared" si="7"/>
        <v>0</v>
      </c>
      <c r="U61" s="7"/>
      <c r="W61" s="33"/>
    </row>
    <row r="62" spans="1:23">
      <c r="A62" s="15" t="s">
        <v>60</v>
      </c>
      <c r="B62" s="14">
        <v>0</v>
      </c>
      <c r="C62" s="14">
        <v>0</v>
      </c>
      <c r="D62" s="14">
        <f t="shared" si="9"/>
        <v>0</v>
      </c>
      <c r="E62" s="14">
        <v>0</v>
      </c>
      <c r="F62" s="14">
        <v>0</v>
      </c>
      <c r="G62" s="14">
        <f t="shared" si="8"/>
        <v>0</v>
      </c>
      <c r="H62" t="s">
        <v>130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10">
        <f t="shared" si="2"/>
        <v>0</v>
      </c>
      <c r="P62" s="10">
        <f t="shared" si="3"/>
        <v>0</v>
      </c>
      <c r="Q62" s="10">
        <f t="shared" si="4"/>
        <v>0</v>
      </c>
      <c r="R62" s="10">
        <f t="shared" si="5"/>
        <v>0</v>
      </c>
      <c r="S62" s="10">
        <f t="shared" si="6"/>
        <v>0</v>
      </c>
      <c r="T62" s="10">
        <f t="shared" si="7"/>
        <v>0</v>
      </c>
      <c r="U62" s="7"/>
      <c r="W62" s="33"/>
    </row>
    <row r="63" spans="1:23">
      <c r="A63" s="15" t="s">
        <v>61</v>
      </c>
      <c r="B63" s="14">
        <f>SUM(B44,B53,B58,B61,B62)</f>
        <v>706395273</v>
      </c>
      <c r="C63" s="14">
        <f>SUM(C44,C53,C58,C61,C62)</f>
        <v>2007</v>
      </c>
      <c r="D63" s="14">
        <f t="shared" si="9"/>
        <v>706397280</v>
      </c>
      <c r="E63" s="14">
        <f>SUM(E44,E53,E58,E61,E62)</f>
        <v>240335815</v>
      </c>
      <c r="F63" s="14">
        <f>SUM(F44,F53,F58,F61,F62)</f>
        <v>240335815</v>
      </c>
      <c r="G63" s="14">
        <f t="shared" si="8"/>
        <v>-466059458</v>
      </c>
      <c r="H63" s="7" t="s">
        <v>131</v>
      </c>
      <c r="I63" s="9">
        <v>632832325</v>
      </c>
      <c r="J63" s="9">
        <v>0</v>
      </c>
      <c r="K63" s="9">
        <v>632832325</v>
      </c>
      <c r="L63" s="9">
        <v>180899643</v>
      </c>
      <c r="M63" s="9">
        <v>180899643</v>
      </c>
      <c r="N63" s="9">
        <v>-451932682</v>
      </c>
      <c r="O63" s="10">
        <f t="shared" si="2"/>
        <v>73562948</v>
      </c>
      <c r="P63" s="10">
        <f t="shared" si="3"/>
        <v>2007</v>
      </c>
      <c r="Q63" s="10">
        <f t="shared" si="4"/>
        <v>73564955</v>
      </c>
      <c r="R63" s="10">
        <f t="shared" si="5"/>
        <v>59436172</v>
      </c>
      <c r="S63" s="10">
        <f t="shared" si="6"/>
        <v>59436172</v>
      </c>
      <c r="T63" s="10">
        <f t="shared" si="7"/>
        <v>-14126776</v>
      </c>
      <c r="U63" s="7"/>
      <c r="W63" s="33"/>
    </row>
    <row r="64" spans="1:23">
      <c r="A64" s="15" t="s">
        <v>62</v>
      </c>
      <c r="B64" s="14">
        <f>B65</f>
        <v>0</v>
      </c>
      <c r="C64" s="14">
        <f t="shared" ref="C64:E64" si="15">C65</f>
        <v>0</v>
      </c>
      <c r="D64" s="14">
        <f t="shared" si="9"/>
        <v>0</v>
      </c>
      <c r="E64" s="14">
        <f t="shared" si="15"/>
        <v>0</v>
      </c>
      <c r="F64" s="14">
        <v>0</v>
      </c>
      <c r="G64" s="14">
        <f t="shared" si="8"/>
        <v>0</v>
      </c>
      <c r="H64" t="s">
        <v>132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10">
        <f t="shared" si="2"/>
        <v>0</v>
      </c>
      <c r="P64" s="10">
        <f t="shared" si="3"/>
        <v>0</v>
      </c>
      <c r="Q64" s="10">
        <f t="shared" si="4"/>
        <v>0</v>
      </c>
      <c r="R64" s="10">
        <f t="shared" si="5"/>
        <v>0</v>
      </c>
      <c r="S64" s="10">
        <f t="shared" si="6"/>
        <v>0</v>
      </c>
      <c r="T64" s="10">
        <f t="shared" si="7"/>
        <v>0</v>
      </c>
      <c r="U64" s="7"/>
      <c r="W64" s="33"/>
    </row>
    <row r="65" spans="1:23">
      <c r="A65" s="15" t="s">
        <v>63</v>
      </c>
      <c r="B65" s="14">
        <v>0</v>
      </c>
      <c r="C65" s="14">
        <v>0</v>
      </c>
      <c r="D65" s="14">
        <f t="shared" si="9"/>
        <v>0</v>
      </c>
      <c r="E65" s="14">
        <v>0</v>
      </c>
      <c r="F65" s="14">
        <v>0</v>
      </c>
      <c r="G65" s="14">
        <f t="shared" si="8"/>
        <v>0</v>
      </c>
      <c r="H65" t="s">
        <v>133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10">
        <f t="shared" si="2"/>
        <v>0</v>
      </c>
      <c r="P65" s="10">
        <f t="shared" si="3"/>
        <v>0</v>
      </c>
      <c r="Q65" s="10">
        <f t="shared" si="4"/>
        <v>0</v>
      </c>
      <c r="R65" s="10">
        <f t="shared" si="5"/>
        <v>0</v>
      </c>
      <c r="S65" s="10">
        <f t="shared" si="6"/>
        <v>0</v>
      </c>
      <c r="T65" s="10">
        <f t="shared" si="7"/>
        <v>0</v>
      </c>
      <c r="U65" s="7"/>
      <c r="W65" s="33"/>
    </row>
    <row r="66" spans="1:23">
      <c r="A66" s="15" t="s">
        <v>64</v>
      </c>
      <c r="B66" s="14">
        <f>SUM(B41,B63,B64)</f>
        <v>5270307338</v>
      </c>
      <c r="C66" s="14">
        <f>SUM(C41,C63,C64)</f>
        <v>88517491.770000011</v>
      </c>
      <c r="D66" s="14">
        <f t="shared" si="9"/>
        <v>5358824829.7700005</v>
      </c>
      <c r="E66" s="14">
        <f>SUM(E41,E63,E64)</f>
        <v>2409766376.2100005</v>
      </c>
      <c r="F66" s="14">
        <f>SUM(F41,F63,F64)</f>
        <v>2404632021.9900007</v>
      </c>
      <c r="G66" s="14">
        <f>+F66-B66</f>
        <v>-2865675316.0099993</v>
      </c>
      <c r="H66" t="s">
        <v>134</v>
      </c>
      <c r="I66" s="9">
        <v>4541676927</v>
      </c>
      <c r="J66" s="9">
        <v>25041334.670000002</v>
      </c>
      <c r="K66" s="9">
        <v>4566718261.6700001</v>
      </c>
      <c r="L66" s="9">
        <v>2216658684.8899999</v>
      </c>
      <c r="M66" s="9">
        <v>2204213415.5500002</v>
      </c>
      <c r="N66" s="9">
        <v>-2337463511.4499998</v>
      </c>
      <c r="O66" s="10">
        <f t="shared" si="2"/>
        <v>728630411</v>
      </c>
      <c r="P66" s="10">
        <f t="shared" si="3"/>
        <v>63476157.100000009</v>
      </c>
      <c r="Q66" s="10">
        <f t="shared" si="4"/>
        <v>792106568.10000038</v>
      </c>
      <c r="R66" s="10">
        <f t="shared" si="5"/>
        <v>193107691.32000065</v>
      </c>
      <c r="S66" s="10">
        <f t="shared" si="6"/>
        <v>200418606.44000053</v>
      </c>
      <c r="T66" s="10">
        <f t="shared" si="7"/>
        <v>-528211804.55999947</v>
      </c>
      <c r="U66" s="7"/>
      <c r="W66" s="33"/>
    </row>
    <row r="67" spans="1:23">
      <c r="A67" s="4" t="s">
        <v>65</v>
      </c>
      <c r="B67" s="5"/>
      <c r="C67" s="11"/>
      <c r="D67" s="11"/>
      <c r="E67" s="11"/>
      <c r="F67" s="11"/>
      <c r="G67" s="5"/>
      <c r="H67" t="s">
        <v>135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10">
        <f t="shared" si="2"/>
        <v>0</v>
      </c>
      <c r="P67" s="10">
        <f t="shared" si="3"/>
        <v>0</v>
      </c>
      <c r="Q67" s="10">
        <f t="shared" si="4"/>
        <v>0</v>
      </c>
      <c r="R67" s="10">
        <f t="shared" si="5"/>
        <v>0</v>
      </c>
      <c r="S67" s="10">
        <f t="shared" si="6"/>
        <v>0</v>
      </c>
      <c r="T67" s="10">
        <f t="shared" si="7"/>
        <v>0</v>
      </c>
      <c r="U67" s="7"/>
      <c r="W67" s="33"/>
    </row>
    <row r="68" spans="1:23" ht="17.25">
      <c r="A68" s="16" t="s">
        <v>66</v>
      </c>
      <c r="B68" s="14">
        <v>0</v>
      </c>
      <c r="C68" s="14">
        <v>0</v>
      </c>
      <c r="D68" s="14">
        <f t="shared" si="9"/>
        <v>0</v>
      </c>
      <c r="E68" s="14">
        <v>0</v>
      </c>
      <c r="F68" s="14">
        <v>0</v>
      </c>
      <c r="G68" s="14">
        <v>0</v>
      </c>
      <c r="H68" t="s">
        <v>136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10">
        <f t="shared" si="2"/>
        <v>0</v>
      </c>
      <c r="P68" s="10">
        <f t="shared" si="3"/>
        <v>0</v>
      </c>
      <c r="Q68" s="10">
        <f t="shared" si="4"/>
        <v>0</v>
      </c>
      <c r="R68" s="10">
        <f t="shared" si="5"/>
        <v>0</v>
      </c>
      <c r="S68" s="10">
        <f t="shared" si="6"/>
        <v>0</v>
      </c>
      <c r="T68" s="10">
        <f t="shared" si="7"/>
        <v>0</v>
      </c>
      <c r="U68" s="7"/>
      <c r="W68" s="33"/>
    </row>
    <row r="69" spans="1:23" ht="16.5">
      <c r="A69" s="19" t="s">
        <v>67</v>
      </c>
      <c r="B69" s="17">
        <v>0</v>
      </c>
      <c r="C69" s="17">
        <v>0</v>
      </c>
      <c r="D69" s="14">
        <f t="shared" si="9"/>
        <v>0</v>
      </c>
      <c r="E69" s="17">
        <v>0</v>
      </c>
      <c r="F69" s="17">
        <v>0</v>
      </c>
      <c r="G69" s="17">
        <v>0</v>
      </c>
      <c r="H69" t="s">
        <v>137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10">
        <f t="shared" si="2"/>
        <v>0</v>
      </c>
      <c r="P69" s="10">
        <f t="shared" si="3"/>
        <v>0</v>
      </c>
      <c r="Q69" s="10">
        <f t="shared" si="4"/>
        <v>0</v>
      </c>
      <c r="R69" s="10">
        <f t="shared" si="5"/>
        <v>0</v>
      </c>
      <c r="S69" s="10">
        <f t="shared" si="6"/>
        <v>0</v>
      </c>
      <c r="T69" s="10">
        <f t="shared" si="7"/>
        <v>0</v>
      </c>
      <c r="U69" s="7"/>
      <c r="W69" s="33"/>
    </row>
    <row r="70" spans="1:23" ht="13.5" thickBot="1">
      <c r="A70" s="20" t="s">
        <v>68</v>
      </c>
      <c r="B70" s="21">
        <v>0</v>
      </c>
      <c r="C70" s="21">
        <v>0</v>
      </c>
      <c r="D70" s="21">
        <f t="shared" si="9"/>
        <v>0</v>
      </c>
      <c r="E70" s="21">
        <v>0</v>
      </c>
      <c r="F70" s="21">
        <v>0</v>
      </c>
      <c r="G70" s="21">
        <v>0</v>
      </c>
      <c r="H70" t="s">
        <v>138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10">
        <f t="shared" si="2"/>
        <v>0</v>
      </c>
      <c r="P70" s="10">
        <f t="shared" si="3"/>
        <v>0</v>
      </c>
      <c r="Q70" s="10">
        <f t="shared" si="4"/>
        <v>0</v>
      </c>
      <c r="R70" s="10">
        <f t="shared" si="5"/>
        <v>0</v>
      </c>
      <c r="S70" s="10">
        <f t="shared" si="6"/>
        <v>0</v>
      </c>
      <c r="T70" s="10">
        <f t="shared" si="7"/>
        <v>0</v>
      </c>
      <c r="U70" s="7"/>
      <c r="W70" s="33"/>
    </row>
    <row r="71" spans="1:23">
      <c r="A71" s="22"/>
      <c r="B71" s="23"/>
      <c r="C71" s="23"/>
      <c r="D71" s="23"/>
      <c r="E71" s="23"/>
      <c r="F71" s="23"/>
      <c r="G71" s="23"/>
      <c r="H71"/>
      <c r="I71" s="9"/>
      <c r="J71" s="9"/>
      <c r="K71" s="9"/>
      <c r="L71" s="9"/>
      <c r="M71" s="9"/>
      <c r="N71" s="9"/>
      <c r="O71" s="10"/>
      <c r="P71" s="10"/>
      <c r="Q71" s="10"/>
      <c r="R71" s="10"/>
      <c r="S71" s="10"/>
      <c r="T71" s="10"/>
      <c r="U71" s="7"/>
    </row>
    <row r="72" spans="1:23" ht="22.5" customHeight="1">
      <c r="A72" s="37" t="s">
        <v>145</v>
      </c>
      <c r="B72" s="37"/>
      <c r="C72" s="37"/>
      <c r="D72" s="37"/>
      <c r="E72" s="37"/>
      <c r="F72" s="37"/>
      <c r="G72" s="37"/>
      <c r="H72" s="37"/>
      <c r="I72" s="37"/>
      <c r="J72" s="9"/>
      <c r="K72" s="9"/>
      <c r="L72" s="9"/>
      <c r="M72" s="9"/>
      <c r="N72" s="9"/>
      <c r="O72" s="10"/>
      <c r="P72" s="10"/>
      <c r="Q72" s="10"/>
      <c r="R72" s="10"/>
      <c r="S72" s="10"/>
      <c r="T72" s="10"/>
      <c r="U72" s="7"/>
    </row>
    <row r="73" spans="1:23">
      <c r="A73" s="37" t="s">
        <v>146</v>
      </c>
      <c r="B73" s="37"/>
      <c r="C73" s="37"/>
      <c r="D73" s="37"/>
      <c r="E73" s="37"/>
      <c r="F73"/>
      <c r="G73"/>
      <c r="H73"/>
      <c r="I73"/>
      <c r="J73" s="9"/>
      <c r="K73" s="9"/>
      <c r="L73" s="9"/>
      <c r="M73" s="9"/>
      <c r="N73" s="9"/>
      <c r="O73" s="10"/>
      <c r="P73" s="10"/>
      <c r="Q73" s="10"/>
      <c r="R73" s="10"/>
      <c r="S73" s="10"/>
      <c r="T73" s="10"/>
      <c r="U73" s="7"/>
    </row>
    <row r="74" spans="1:23">
      <c r="A74" s="22"/>
      <c r="B74" s="23"/>
      <c r="C74" s="23"/>
      <c r="D74" s="23"/>
      <c r="E74" s="23"/>
      <c r="F74" s="23"/>
      <c r="G74" s="23"/>
      <c r="H74"/>
      <c r="I74" s="9"/>
      <c r="J74" s="9"/>
      <c r="K74" s="9"/>
      <c r="L74" s="9"/>
      <c r="M74" s="9"/>
      <c r="N74" s="9"/>
      <c r="O74" s="10"/>
      <c r="P74" s="10"/>
      <c r="Q74" s="10"/>
      <c r="R74" s="10"/>
      <c r="S74" s="10"/>
      <c r="T74" s="10"/>
      <c r="U74" s="7"/>
    </row>
    <row r="75" spans="1:23">
      <c r="A75" s="22"/>
      <c r="B75" s="23"/>
      <c r="C75" s="23"/>
      <c r="D75" s="23"/>
      <c r="E75" s="23"/>
      <c r="F75" s="23"/>
      <c r="G75" s="23"/>
      <c r="H75"/>
      <c r="I75" s="9"/>
      <c r="J75" s="9"/>
      <c r="K75" s="9"/>
      <c r="L75" s="9"/>
      <c r="M75" s="9"/>
      <c r="N75" s="9"/>
      <c r="O75" s="10"/>
      <c r="P75" s="10"/>
      <c r="Q75" s="10"/>
      <c r="R75" s="10"/>
      <c r="S75" s="10"/>
      <c r="T75" s="10"/>
      <c r="U75" s="7"/>
    </row>
    <row r="76" spans="1:23">
      <c r="A76" s="22"/>
      <c r="B76" s="23"/>
      <c r="C76" s="23"/>
      <c r="D76" s="23"/>
      <c r="E76" s="23"/>
      <c r="F76" s="23"/>
      <c r="G76" s="23"/>
      <c r="H76"/>
      <c r="I76" s="9"/>
      <c r="J76" s="9"/>
      <c r="K76" s="9"/>
      <c r="L76" s="9"/>
      <c r="M76" s="9"/>
      <c r="N76" s="9"/>
      <c r="O76" s="10"/>
      <c r="P76" s="10"/>
      <c r="Q76" s="10"/>
      <c r="R76" s="10"/>
      <c r="S76" s="10"/>
      <c r="T76" s="10"/>
      <c r="U76" s="7"/>
    </row>
  </sheetData>
  <mergeCells count="18">
    <mergeCell ref="A72:I72"/>
    <mergeCell ref="A73:E73"/>
    <mergeCell ref="A6:G6"/>
    <mergeCell ref="H6:N6"/>
    <mergeCell ref="A7:A8"/>
    <mergeCell ref="B7:F7"/>
    <mergeCell ref="G7:G8"/>
    <mergeCell ref="O7:S7"/>
    <mergeCell ref="T7:T8"/>
    <mergeCell ref="O6:T6"/>
    <mergeCell ref="H7:H8"/>
    <mergeCell ref="I7:M7"/>
    <mergeCell ref="N7:N8"/>
    <mergeCell ref="A1:I1"/>
    <mergeCell ref="A2:I2"/>
    <mergeCell ref="A3:I3"/>
    <mergeCell ref="A4:I4"/>
    <mergeCell ref="A5:I5"/>
  </mergeCells>
  <pageMargins left="0.7" right="0.7" top="0.75" bottom="0.75" header="0.3" footer="0.3"/>
  <pageSetup scale="64" orientation="portrait" r:id="rId1"/>
  <ignoredErrors>
    <ignoredError sqref="D17 D29 D41 D44 D53 D58 D63:D66 D38" formula="1"/>
    <ignoredError sqref="B29:C29 B58:C58 E58:F58 E29:F2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F5 - EAID</vt:lpstr>
      <vt:lpstr>'F5 - EAID'!Área_de_impresión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 Reports</dc:creator>
  <cp:lastModifiedBy>Antonio Burgos Marin</cp:lastModifiedBy>
  <cp:lastPrinted>2022-04-05T19:04:20Z</cp:lastPrinted>
  <dcterms:created xsi:type="dcterms:W3CDTF">2019-04-11T00:38:54Z</dcterms:created>
  <dcterms:modified xsi:type="dcterms:W3CDTF">2022-04-26T22:05:11Z</dcterms:modified>
</cp:coreProperties>
</file>