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cela.perez\Downloads\"/>
    </mc:Choice>
  </mc:AlternateContent>
  <xr:revisionPtr revIDLastSave="0" documentId="13_ncr:1_{E2D95225-8FF2-40B2-AE9E-5C54735D00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1" r:id="rId1"/>
    <sheet name="EAI 2" sheetId="2" r:id="rId2"/>
  </sheets>
  <definedNames>
    <definedName name="_xlnm.Print_Area" localSheetId="0">EAI!$A$1:$I$52</definedName>
    <definedName name="_xlnm.Print_Area" localSheetId="1">'EAI 2'!$A$1:$I$52</definedName>
    <definedName name="_xlnm.Print_Titles" localSheetId="0">EAI!$1:$5</definedName>
    <definedName name="_xlnm.Print_Titles" localSheetId="1">'EAI 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41" i="2" l="1"/>
  <c r="F41" i="2"/>
  <c r="H40" i="2"/>
  <c r="G40" i="2"/>
  <c r="E40" i="2"/>
  <c r="F40" i="2" s="1"/>
  <c r="D40" i="2"/>
  <c r="I38" i="2"/>
  <c r="F38" i="2"/>
  <c r="H37" i="2"/>
  <c r="I37" i="2" s="1"/>
  <c r="G37" i="2"/>
  <c r="G34" i="2" s="1"/>
  <c r="E37" i="2"/>
  <c r="F37" i="2" s="1"/>
  <c r="I36" i="2"/>
  <c r="F36" i="2"/>
  <c r="I35" i="2"/>
  <c r="F35" i="2"/>
  <c r="D34" i="2"/>
  <c r="H32" i="2"/>
  <c r="G32" i="2"/>
  <c r="E32" i="2"/>
  <c r="D32" i="2"/>
  <c r="H31" i="2"/>
  <c r="G31" i="2"/>
  <c r="E31" i="2"/>
  <c r="D31" i="2"/>
  <c r="H30" i="2"/>
  <c r="G30" i="2"/>
  <c r="E30" i="2"/>
  <c r="D30" i="2"/>
  <c r="H29" i="2"/>
  <c r="G29" i="2"/>
  <c r="E29" i="2"/>
  <c r="D29" i="2"/>
  <c r="H28" i="2"/>
  <c r="G28" i="2"/>
  <c r="E28" i="2"/>
  <c r="D28" i="2"/>
  <c r="D27" i="2"/>
  <c r="F27" i="2" s="1"/>
  <c r="D26" i="2"/>
  <c r="I26" i="2" s="1"/>
  <c r="H25" i="2"/>
  <c r="G25" i="2"/>
  <c r="E25" i="2"/>
  <c r="D25" i="2"/>
  <c r="H19" i="2"/>
  <c r="G19" i="2"/>
  <c r="E19" i="2"/>
  <c r="D19" i="2"/>
  <c r="F19" i="2"/>
  <c r="I11" i="1"/>
  <c r="I12" i="1"/>
  <c r="I25" i="2" l="1"/>
  <c r="I40" i="2"/>
  <c r="I28" i="2"/>
  <c r="I30" i="2"/>
  <c r="I32" i="2"/>
  <c r="F31" i="2"/>
  <c r="H34" i="2"/>
  <c r="I34" i="2" s="1"/>
  <c r="F29" i="2"/>
  <c r="I19" i="2"/>
  <c r="I29" i="2"/>
  <c r="E34" i="2"/>
  <c r="F34" i="2" s="1"/>
  <c r="F28" i="2"/>
  <c r="E24" i="2"/>
  <c r="F30" i="2"/>
  <c r="F32" i="2"/>
  <c r="G24" i="2"/>
  <c r="G43" i="2" s="1"/>
  <c r="H24" i="2"/>
  <c r="F25" i="2"/>
  <c r="I27" i="2"/>
  <c r="I31" i="2"/>
  <c r="D24" i="2"/>
  <c r="D43" i="2" s="1"/>
  <c r="F26" i="2"/>
  <c r="I13" i="1"/>
  <c r="F11" i="1"/>
  <c r="F12" i="1"/>
  <c r="F13" i="1"/>
  <c r="I24" i="2" l="1"/>
  <c r="F24" i="2"/>
  <c r="H43" i="2"/>
  <c r="I43" i="2" s="1"/>
  <c r="E43" i="2"/>
  <c r="F43" i="2" s="1"/>
  <c r="H19" i="1"/>
  <c r="D25" i="1"/>
  <c r="G19" i="1" l="1"/>
  <c r="G37" i="1"/>
  <c r="H37" i="1" l="1"/>
  <c r="E31" i="1"/>
  <c r="E37" i="1"/>
  <c r="E29" i="1"/>
  <c r="E30" i="1"/>
  <c r="E28" i="1"/>
  <c r="E25" i="1"/>
  <c r="E32" i="1" l="1"/>
  <c r="E19" i="1" l="1"/>
  <c r="D19" i="1"/>
  <c r="I19" i="1" l="1"/>
  <c r="H32" i="1" l="1"/>
  <c r="G32" i="1"/>
  <c r="D32" i="1"/>
  <c r="D27" i="1"/>
  <c r="F27" i="1" s="1"/>
  <c r="D26" i="1"/>
  <c r="H31" i="1"/>
  <c r="H30" i="1"/>
  <c r="H29" i="1"/>
  <c r="G31" i="1"/>
  <c r="G30" i="1"/>
  <c r="G29" i="1"/>
  <c r="D31" i="1"/>
  <c r="D30" i="1"/>
  <c r="D29" i="1"/>
  <c r="H28" i="1"/>
  <c r="G28" i="1"/>
  <c r="D28" i="1"/>
  <c r="H25" i="1"/>
  <c r="G25" i="1"/>
  <c r="I17" i="1"/>
  <c r="I16" i="1"/>
  <c r="I15" i="1"/>
  <c r="I14" i="1"/>
  <c r="I10" i="1"/>
  <c r="I9" i="1"/>
  <c r="I8" i="1"/>
  <c r="F9" i="1"/>
  <c r="F10" i="1"/>
  <c r="F14" i="1"/>
  <c r="F15" i="1"/>
  <c r="F16" i="1"/>
  <c r="F17" i="1"/>
  <c r="F8" i="1"/>
  <c r="I32" i="1" l="1"/>
  <c r="I27" i="1"/>
  <c r="F32" i="1"/>
  <c r="I31" i="1"/>
  <c r="F30" i="1"/>
  <c r="I30" i="1"/>
  <c r="I28" i="1"/>
  <c r="I29" i="1"/>
  <c r="F19" i="1"/>
  <c r="I25" i="1"/>
  <c r="H24" i="1"/>
  <c r="G24" i="1"/>
  <c r="F31" i="1"/>
  <c r="F29" i="1"/>
  <c r="F28" i="1"/>
  <c r="F25" i="1"/>
  <c r="E24" i="1"/>
  <c r="I26" i="1"/>
  <c r="F26" i="1"/>
  <c r="D24" i="1"/>
  <c r="H34" i="1"/>
  <c r="G34" i="1"/>
  <c r="E34" i="1"/>
  <c r="D34" i="1"/>
  <c r="I38" i="1"/>
  <c r="F38" i="1"/>
  <c r="I37" i="1"/>
  <c r="F37" i="1"/>
  <c r="I36" i="1"/>
  <c r="F36" i="1"/>
  <c r="I35" i="1"/>
  <c r="F35" i="1"/>
  <c r="F41" i="1"/>
  <c r="I41" i="1"/>
  <c r="H40" i="1"/>
  <c r="G40" i="1"/>
  <c r="E40" i="1"/>
  <c r="D40" i="1"/>
  <c r="H43" i="1" l="1"/>
  <c r="E43" i="1"/>
  <c r="G43" i="1"/>
  <c r="I34" i="1"/>
  <c r="F34" i="1"/>
  <c r="D43" i="1"/>
  <c r="F24" i="1"/>
  <c r="I24" i="1"/>
  <c r="F40" i="1"/>
  <c r="I40" i="1"/>
  <c r="F43" i="1" l="1"/>
  <c r="I43" i="1"/>
</calcChain>
</file>

<file path=xl/sharedStrings.xml><?xml version="1.0" encoding="utf-8"?>
<sst xmlns="http://schemas.openxmlformats.org/spreadsheetml/2006/main" count="104" uniqueCount="28">
  <si>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</si>
  <si>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</si>
  <si>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</si>
  <si>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</si>
  <si>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</si>
  <si>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</si>
  <si>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</si>
  <si>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</si>
  <si>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</si>
  <si>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</si>
  <si>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</si>
  <si>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</si>
  <si>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</si>
  <si>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</si>
  <si>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</si>
  <si>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</si>
  <si>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</si>
  <si>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</si>
  <si>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</si>
  <si>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</si>
  <si>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MUNICIPIO DE QUERÉTARO</t>
  </si>
  <si>
    <t>SECRETARÍA DE FINANZAS</t>
  </si>
  <si>
    <t>DIRECCIÓN DE INGRESOS</t>
  </si>
  <si>
    <t>ESTADO ANALÍTICO DE INGRESOS</t>
  </si>
  <si>
    <t>"Bajo protesta de decir verdad declaramos que los Estados Financieros y sus notas, son razonablemente correctos y son responsabilidad del emisor".</t>
  </si>
  <si>
    <t>Rubro de Ingresos / Fuente de Financiamiento</t>
  </si>
  <si>
    <t>Ampliaciones / (Reducciones)</t>
  </si>
  <si>
    <t>DEL 01 DE ENERO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</si>
</sst>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2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/>
    </xf>
    <xf numFmtId="4" fontId="2" fillId="0" borderId="17" xfId="0" applyNumberFormat="1" applyFont="1" applyBorder="1"/>
    <xf numFmtId="4" fontId="2" fillId="0" borderId="15" xfId="0" applyNumberFormat="1" applyFont="1" applyBorder="1"/>
    <xf numFmtId="4" fontId="3" fillId="0" borderId="11" xfId="0" applyNumberFormat="1" applyFont="1" applyBorder="1"/>
    <xf numFmtId="0" fontId="1" fillId="0" borderId="0" xfId="0" applyFont="1" applyAlignment="1">
      <alignment horizontal="left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/>
    </xf>
    <xf numFmtId="43" fontId="3" fillId="0" borderId="8" xfId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4" fontId="3" fillId="0" borderId="15" xfId="0" applyNumberFormat="1" applyFont="1" applyBorder="1"/>
    <xf numFmtId="4" fontId="0" fillId="0" borderId="0" xfId="0" applyNumberFormat="1"/>
    <xf numFmtId="0" fontId="3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14" xfId="0" applyNumberFormat="1" applyFont="1" applyBorder="1" applyAlignment="1">
      <alignment vertical="center" wrapText="1"/>
    </xf>
    <xf numFmtId="43" fontId="3" fillId="0" borderId="14" xfId="1" applyFont="1" applyBorder="1" applyAlignment="1">
      <alignment vertical="center" wrapText="1"/>
    </xf>
    <xf numFmtId="43" fontId="2" fillId="0" borderId="0" xfId="1" applyFont="1" applyAlignment="1">
      <alignment horizontal="justify" vertical="center" wrapText="1"/>
    </xf>
    <xf numFmtId="4" fontId="3" fillId="0" borderId="12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0" borderId="16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42116</xdr:rowOff>
    </xdr:from>
    <xdr:to>
      <xdr:col>1</xdr:col>
      <xdr:colOff>1244600</xdr:colOff>
      <xdr:row>3</xdr:row>
      <xdr:rowOff>88663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26266"/>
          <a:ext cx="1549399" cy="4084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42116</xdr:rowOff>
    </xdr:from>
    <xdr:to>
      <xdr:col>1</xdr:col>
      <xdr:colOff>1244600</xdr:colOff>
      <xdr:row>3</xdr:row>
      <xdr:rowOff>88663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10E94-8599-4058-9792-67D2221B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26266"/>
          <a:ext cx="1549399" cy="414847"/>
        </a:xfrm>
        <a:prstGeom prst="rect">
          <a:avLst/>
        </a:prstGeom>
      </xdr:spPr>
    </xdr:pic>
    <xdr:clientData/>
  </xdr:twoCellAnchor>
  <xdr:twoCellAnchor>
    <xdr:from>
      <xdr:col>0</xdr:col>
      <xdr:colOff>355987</xdr:colOff>
      <xdr:row>49</xdr:row>
      <xdr:rowOff>70886</xdr:rowOff>
    </xdr:from>
    <xdr:to>
      <xdr:col>2</xdr:col>
      <xdr:colOff>913621</xdr:colOff>
      <xdr:row>52</xdr:row>
      <xdr:rowOff>32398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156817C-F57A-EF54-8BDC-C15C5DE2373B}"/>
            </a:ext>
          </a:extLst>
        </xdr:cNvPr>
        <xdr:cNvSpPr txBox="1"/>
      </xdr:nvSpPr>
      <xdr:spPr>
        <a:xfrm>
          <a:off x="355987" y="11332417"/>
          <a:ext cx="2540389" cy="512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Mtro. Carlos Alejandro León González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SECRETARIO-A DE FINANZAS</a:t>
          </a:r>
        </a:p>
      </xdr:txBody>
    </xdr:sp>
    <xdr:clientData/>
  </xdr:twoCellAnchor>
  <xdr:twoCellAnchor>
    <xdr:from>
      <xdr:col>3</xdr:col>
      <xdr:colOff>767562</xdr:colOff>
      <xdr:row>49</xdr:row>
      <xdr:rowOff>28897</xdr:rowOff>
    </xdr:from>
    <xdr:to>
      <xdr:col>5</xdr:col>
      <xdr:colOff>729073</xdr:colOff>
      <xdr:row>51</xdr:row>
      <xdr:rowOff>171838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9A35DCB-288A-472B-8D7C-8C08719B27CC}"/>
            </a:ext>
          </a:extLst>
        </xdr:cNvPr>
        <xdr:cNvSpPr txBox="1"/>
      </xdr:nvSpPr>
      <xdr:spPr>
        <a:xfrm>
          <a:off x="4538684" y="11290428"/>
          <a:ext cx="2540389" cy="512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Itzcalli Medina Rubio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DIRECTOR-A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DE INGRESOS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777420</xdr:colOff>
      <xdr:row>49</xdr:row>
      <xdr:rowOff>38747</xdr:rowOff>
    </xdr:from>
    <xdr:to>
      <xdr:col>8</xdr:col>
      <xdr:colOff>971939</xdr:colOff>
      <xdr:row>52</xdr:row>
      <xdr:rowOff>259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6F7523-8A1C-4D51-8552-731D534FFAE9}"/>
            </a:ext>
          </a:extLst>
        </xdr:cNvPr>
        <xdr:cNvSpPr txBox="1"/>
      </xdr:nvSpPr>
      <xdr:spPr>
        <a:xfrm>
          <a:off x="8416859" y="11300278"/>
          <a:ext cx="2773396" cy="512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Claudia Feregrino Chávez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JEFA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DE DEPARTAMENTO DE RECAUDACIÓN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?ui=2&amp;ik=15e59dc3ff&amp;view=lg&amp;permmsgid=msg-a%3Ar7851279606407284414&amp;ser=1" TargetMode="External"/><Relationship Id="rId2" Type="http://schemas.openxmlformats.org/officeDocument/2006/relationships/hyperlink" Target="https://mail.google.com/mail/u/0?ui=2&amp;ik=15e59dc3ff&amp;view=lg&amp;permmsgid=msg-a%3Ar7851279606407284414&amp;ser=1" TargetMode="External"/><Relationship Id="rId1" Type="http://schemas.openxmlformats.org/officeDocument/2006/relationships/hyperlink" Target="https://mail.google.com/mail/u/0?ui=2&amp;ik=15e59dc3ff&amp;view=lg&amp;permmsgid=msg-a%3Ar7851279606407284414&amp;ser=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?ui=2&amp;ik=15e59dc3ff&amp;view=lg&amp;permmsgid=msg-a%3Ar7851279606407284414&amp;ser=1" TargetMode="External"/><Relationship Id="rId2" Type="http://schemas.openxmlformats.org/officeDocument/2006/relationships/hyperlink" Target="https://mail.google.com/mail/u/0?ui=2&amp;ik=15e59dc3ff&amp;view=lg&amp;permmsgid=msg-a%3Ar7851279606407284414&amp;ser=1" TargetMode="External"/><Relationship Id="rId1" Type="http://schemas.openxmlformats.org/officeDocument/2006/relationships/hyperlink" Target="https://mail.google.com/mail/u/0?ui=2&amp;ik=15e59dc3ff&amp;view=lg&amp;permmsgid=msg-a%3Ar7851279606407284414&amp;ser=1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showGridLines="0" tabSelected="1" view="pageBreakPreview" topLeftCell="A46" zoomScaleNormal="100" zoomScaleSheetLayoutView="100" zoomScalePageLayoutView="68" workbookViewId="0">
      <selection activeCell="D49" sqref="D49:G52"/>
    </sheetView>
  </sheetViews>
  <sheetFormatPr baseColWidth="10" defaultRowHeight="15" x14ac:dyDescent="0.25"/>
  <cols>
    <col min="1" max="1" width="6" customWidth="1"/>
    <col min="2" max="2" width="22.42578125" customWidth="1"/>
    <col min="3" max="3" width="25.5703125" customWidth="1"/>
    <col min="4" max="9" width="18.42578125" customWidth="1"/>
    <col min="10" max="10" width="14.42578125" bestFit="1" customWidth="1"/>
    <col min="11" max="11" width="16.42578125" bestFit="1" customWidth="1"/>
  </cols>
  <sheetData>
    <row r="1" spans="1:10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</row>
    <row r="2" spans="1:10" x14ac:dyDescent="0.25">
      <c r="A2" s="55" t="s">
        <v>21</v>
      </c>
      <c r="B2" s="55"/>
      <c r="C2" s="55"/>
      <c r="D2" s="55"/>
      <c r="E2" s="55"/>
      <c r="F2" s="55"/>
      <c r="G2" s="55"/>
      <c r="H2" s="55"/>
      <c r="I2" s="55"/>
    </row>
    <row r="3" spans="1:10" x14ac:dyDescent="0.25">
      <c r="A3" s="55" t="s">
        <v>22</v>
      </c>
      <c r="B3" s="55"/>
      <c r="C3" s="55"/>
      <c r="D3" s="55"/>
      <c r="E3" s="55"/>
      <c r="F3" s="55"/>
      <c r="G3" s="55"/>
      <c r="H3" s="55"/>
      <c r="I3" s="55"/>
    </row>
    <row r="4" spans="1:10" x14ac:dyDescent="0.25">
      <c r="A4" s="55" t="s">
        <v>23</v>
      </c>
      <c r="B4" s="55"/>
      <c r="C4" s="55"/>
      <c r="D4" s="55"/>
      <c r="E4" s="55"/>
      <c r="F4" s="55"/>
      <c r="G4" s="55"/>
      <c r="H4" s="55"/>
      <c r="I4" s="55"/>
    </row>
    <row r="5" spans="1:10" ht="15.75" thickBot="1" x14ac:dyDescent="0.3">
      <c r="A5" s="55" t="s">
        <v>27</v>
      </c>
      <c r="B5" s="55"/>
      <c r="C5" s="55"/>
      <c r="D5" s="55"/>
      <c r="E5" s="55"/>
      <c r="F5" s="55"/>
      <c r="G5" s="55"/>
      <c r="H5" s="55"/>
      <c r="I5" s="55"/>
    </row>
    <row r="6" spans="1:10" ht="15.75" thickBot="1" x14ac:dyDescent="0.3">
      <c r="A6" s="56" t="s">
        <v>25</v>
      </c>
      <c r="B6" s="57"/>
      <c r="C6" s="58"/>
      <c r="D6" s="38" t="s">
        <v>0</v>
      </c>
      <c r="E6" s="39"/>
      <c r="F6" s="39"/>
      <c r="G6" s="39"/>
      <c r="H6" s="40"/>
      <c r="I6" s="62" t="s">
        <v>1</v>
      </c>
    </row>
    <row r="7" spans="1:10" ht="29.1" customHeight="1" thickBot="1" x14ac:dyDescent="0.3">
      <c r="A7" s="59"/>
      <c r="B7" s="60"/>
      <c r="C7" s="61"/>
      <c r="D7" s="1" t="s">
        <v>2</v>
      </c>
      <c r="E7" s="2" t="s">
        <v>26</v>
      </c>
      <c r="F7" s="1" t="s">
        <v>3</v>
      </c>
      <c r="G7" s="1" t="s">
        <v>4</v>
      </c>
      <c r="H7" s="1" t="s">
        <v>5</v>
      </c>
      <c r="I7" s="42"/>
    </row>
    <row r="8" spans="1:10" x14ac:dyDescent="0.25">
      <c r="A8" s="63" t="s">
        <v>6</v>
      </c>
      <c r="B8" s="64"/>
      <c r="C8" s="64"/>
      <c r="D8" s="15">
        <v>3549910541</v>
      </c>
      <c r="E8" s="15">
        <v>0</v>
      </c>
      <c r="F8" s="15">
        <f>+E8+D8</f>
        <v>3549910541</v>
      </c>
      <c r="G8" s="15">
        <v>3411098714.559999</v>
      </c>
      <c r="H8" s="15">
        <v>3411098714.559999</v>
      </c>
      <c r="I8" s="15">
        <f>+H8-D8</f>
        <v>-138811826.44000101</v>
      </c>
      <c r="J8" s="26"/>
    </row>
    <row r="9" spans="1:10" x14ac:dyDescent="0.25">
      <c r="A9" s="65" t="s">
        <v>7</v>
      </c>
      <c r="B9" s="44"/>
      <c r="C9" s="44"/>
      <c r="D9" s="16">
        <v>0</v>
      </c>
      <c r="E9" s="16">
        <v>0</v>
      </c>
      <c r="F9" s="16">
        <f t="shared" ref="F9:F17" si="0">+E9+D9</f>
        <v>0</v>
      </c>
      <c r="G9" s="16">
        <v>0</v>
      </c>
      <c r="H9" s="16">
        <v>0</v>
      </c>
      <c r="I9" s="16">
        <f t="shared" ref="I9:I17" si="1">+H9-D9</f>
        <v>0</v>
      </c>
    </row>
    <row r="10" spans="1:10" x14ac:dyDescent="0.25">
      <c r="A10" s="65" t="s">
        <v>8</v>
      </c>
      <c r="B10" s="44"/>
      <c r="C10" s="44"/>
      <c r="D10" s="16">
        <v>0</v>
      </c>
      <c r="E10" s="16">
        <v>0</v>
      </c>
      <c r="F10" s="16">
        <f t="shared" si="0"/>
        <v>0</v>
      </c>
      <c r="G10" s="16">
        <v>0</v>
      </c>
      <c r="H10" s="16">
        <v>0</v>
      </c>
      <c r="I10" s="16">
        <f t="shared" si="1"/>
        <v>0</v>
      </c>
    </row>
    <row r="11" spans="1:10" x14ac:dyDescent="0.25">
      <c r="A11" s="65" t="s">
        <v>9</v>
      </c>
      <c r="B11" s="44"/>
      <c r="C11" s="44"/>
      <c r="D11" s="16">
        <v>650898662</v>
      </c>
      <c r="E11" s="16">
        <v>0</v>
      </c>
      <c r="F11" s="16">
        <f t="shared" si="0"/>
        <v>650898662</v>
      </c>
      <c r="G11" s="16">
        <v>579337620.30999994</v>
      </c>
      <c r="H11" s="16">
        <v>568542202.98999989</v>
      </c>
      <c r="I11" s="16">
        <f t="shared" si="1"/>
        <v>-82356459.01000011</v>
      </c>
      <c r="J11" s="26"/>
    </row>
    <row r="12" spans="1:10" x14ac:dyDescent="0.25">
      <c r="A12" s="66" t="s">
        <v>10</v>
      </c>
      <c r="B12" s="67"/>
      <c r="C12" s="67"/>
      <c r="D12" s="16">
        <v>133982897</v>
      </c>
      <c r="E12" s="16">
        <v>0</v>
      </c>
      <c r="F12" s="16">
        <f t="shared" si="0"/>
        <v>133982897</v>
      </c>
      <c r="G12" s="16">
        <v>128809678.96000002</v>
      </c>
      <c r="H12" s="16">
        <v>128809678.96000002</v>
      </c>
      <c r="I12" s="16">
        <f t="shared" si="1"/>
        <v>-5173218.0399999768</v>
      </c>
      <c r="J12" s="26"/>
    </row>
    <row r="13" spans="1:10" x14ac:dyDescent="0.25">
      <c r="A13" s="65" t="s">
        <v>11</v>
      </c>
      <c r="B13" s="44"/>
      <c r="C13" s="44"/>
      <c r="D13" s="16">
        <v>202121816</v>
      </c>
      <c r="E13" s="16">
        <v>62651700.300000049</v>
      </c>
      <c r="F13" s="16">
        <f t="shared" si="0"/>
        <v>264773516.30000004</v>
      </c>
      <c r="G13" s="16">
        <v>261292781.80000004</v>
      </c>
      <c r="H13" s="16">
        <v>261291384.78000003</v>
      </c>
      <c r="I13" s="16">
        <f t="shared" si="1"/>
        <v>59169568.780000031</v>
      </c>
      <c r="J13" s="26"/>
    </row>
    <row r="14" spans="1:10" ht="27" customHeight="1" x14ac:dyDescent="0.25">
      <c r="A14" s="68" t="s">
        <v>12</v>
      </c>
      <c r="B14" s="50"/>
      <c r="C14" s="51"/>
      <c r="D14" s="16">
        <v>0</v>
      </c>
      <c r="E14" s="16">
        <v>0</v>
      </c>
      <c r="F14" s="16">
        <f t="shared" si="0"/>
        <v>0</v>
      </c>
      <c r="G14" s="16">
        <v>1.1641532182693481E-10</v>
      </c>
      <c r="H14" s="16">
        <v>0</v>
      </c>
      <c r="I14" s="16">
        <f t="shared" si="1"/>
        <v>0</v>
      </c>
    </row>
    <row r="15" spans="1:10" ht="27" customHeight="1" x14ac:dyDescent="0.25">
      <c r="A15" s="65" t="s">
        <v>13</v>
      </c>
      <c r="B15" s="44"/>
      <c r="C15" s="44"/>
      <c r="D15" s="16">
        <v>3072841225</v>
      </c>
      <c r="E15" s="16">
        <v>-21792642</v>
      </c>
      <c r="F15" s="16">
        <f t="shared" si="0"/>
        <v>3051048583</v>
      </c>
      <c r="G15" s="16">
        <v>2746298559.3599992</v>
      </c>
      <c r="H15" s="16">
        <v>2746298559.3599992</v>
      </c>
      <c r="I15" s="16">
        <f t="shared" si="1"/>
        <v>-326542665.64000082</v>
      </c>
      <c r="J15" s="26"/>
    </row>
    <row r="16" spans="1:10" ht="29.25" customHeight="1" x14ac:dyDescent="0.25">
      <c r="A16" s="65" t="s">
        <v>14</v>
      </c>
      <c r="B16" s="44"/>
      <c r="C16" s="44"/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</row>
    <row r="17" spans="1:12" x14ac:dyDescent="0.25">
      <c r="A17" s="65" t="s">
        <v>15</v>
      </c>
      <c r="B17" s="44"/>
      <c r="C17" s="44"/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</row>
    <row r="18" spans="1:12" ht="15.75" thickBot="1" x14ac:dyDescent="0.3">
      <c r="A18" s="4"/>
      <c r="B18" s="5"/>
      <c r="C18" s="13"/>
      <c r="D18" s="14"/>
      <c r="E18" s="14"/>
      <c r="F18" s="14"/>
      <c r="G18" s="14"/>
      <c r="H18" s="14"/>
      <c r="I18" s="14"/>
    </row>
    <row r="19" spans="1:12" ht="15.75" thickBot="1" x14ac:dyDescent="0.3">
      <c r="A19" s="7"/>
      <c r="B19" s="8"/>
      <c r="C19" s="9" t="s">
        <v>16</v>
      </c>
      <c r="D19" s="17">
        <f>SUM(D8:D18)</f>
        <v>7609755141</v>
      </c>
      <c r="E19" s="17">
        <f>SUM(E8:E18)</f>
        <v>40859058.300000049</v>
      </c>
      <c r="F19" s="17">
        <f>SUM(F8:F18)</f>
        <v>7650614199.3000002</v>
      </c>
      <c r="G19" s="17">
        <f>SUM(G8:G18)</f>
        <v>7126837354.9899979</v>
      </c>
      <c r="H19" s="17">
        <f>SUM(H8:H18)</f>
        <v>7116040540.6499977</v>
      </c>
      <c r="I19" s="33">
        <f>+H19-D19</f>
        <v>-493714600.35000229</v>
      </c>
      <c r="J19" s="26"/>
      <c r="K19" s="26"/>
      <c r="L19" s="26"/>
    </row>
    <row r="20" spans="1:12" ht="15.75" thickBot="1" x14ac:dyDescent="0.3">
      <c r="A20" s="10"/>
      <c r="B20" s="10"/>
      <c r="C20" s="10"/>
      <c r="D20" s="10"/>
      <c r="E20" s="10"/>
      <c r="F20" s="10"/>
      <c r="G20" s="36" t="s">
        <v>17</v>
      </c>
      <c r="H20" s="37"/>
      <c r="I20" s="34"/>
    </row>
    <row r="21" spans="1:12" ht="15.75" thickBot="1" x14ac:dyDescent="0.3">
      <c r="A21" s="10"/>
      <c r="B21" s="10"/>
      <c r="C21" s="10"/>
      <c r="D21" s="10"/>
      <c r="E21" s="10"/>
      <c r="F21" s="32"/>
      <c r="G21" s="31"/>
      <c r="H21" s="31"/>
      <c r="I21" s="29"/>
    </row>
    <row r="22" spans="1:12" ht="15.75" thickBot="1" x14ac:dyDescent="0.3">
      <c r="A22" s="69" t="s">
        <v>25</v>
      </c>
      <c r="B22" s="70"/>
      <c r="C22" s="71"/>
      <c r="D22" s="38" t="s">
        <v>0</v>
      </c>
      <c r="E22" s="39"/>
      <c r="F22" s="39"/>
      <c r="G22" s="39"/>
      <c r="H22" s="40"/>
      <c r="I22" s="41" t="s">
        <v>1</v>
      </c>
    </row>
    <row r="23" spans="1:12" ht="29.1" customHeight="1" thickBot="1" x14ac:dyDescent="0.3">
      <c r="A23" s="72"/>
      <c r="B23" s="73"/>
      <c r="C23" s="74"/>
      <c r="D23" s="1" t="s">
        <v>2</v>
      </c>
      <c r="E23" s="2" t="s">
        <v>26</v>
      </c>
      <c r="F23" s="1" t="s">
        <v>3</v>
      </c>
      <c r="G23" s="1" t="s">
        <v>4</v>
      </c>
      <c r="H23" s="1" t="s">
        <v>5</v>
      </c>
      <c r="I23" s="42"/>
    </row>
    <row r="24" spans="1:12" x14ac:dyDescent="0.25">
      <c r="A24" s="75" t="s">
        <v>18</v>
      </c>
      <c r="B24" s="76"/>
      <c r="C24" s="77"/>
      <c r="D24" s="21">
        <f>+D25+D26+D27+D28+D29+D30+D31+D32</f>
        <v>7609755141</v>
      </c>
      <c r="E24" s="19">
        <f>+E25+E26+E27+E28+E29+E30+E31+E32</f>
        <v>40859058.300000049</v>
      </c>
      <c r="F24" s="19">
        <f t="shared" ref="F24:F32" si="2">+E24+D24</f>
        <v>7650614199.3000002</v>
      </c>
      <c r="G24" s="19">
        <f>+G25+G26+G27+G28+G29+G30+G31+G32</f>
        <v>7126837354.9899979</v>
      </c>
      <c r="H24" s="19">
        <f>+H25+H26+H27+H28+H29+H30+H31+H32</f>
        <v>7116040540.6499977</v>
      </c>
      <c r="I24" s="20">
        <f t="shared" ref="I24:I32" si="3">+H24-D24</f>
        <v>-493714600.35000229</v>
      </c>
    </row>
    <row r="25" spans="1:12" x14ac:dyDescent="0.25">
      <c r="A25" s="11"/>
      <c r="B25" s="44" t="s">
        <v>6</v>
      </c>
      <c r="C25" s="45"/>
      <c r="D25" s="22">
        <f t="shared" ref="D25:D30" si="4">+D8</f>
        <v>3549910541</v>
      </c>
      <c r="E25" s="22">
        <f>E8</f>
        <v>0</v>
      </c>
      <c r="F25" s="22">
        <f t="shared" si="2"/>
        <v>3549910541</v>
      </c>
      <c r="G25" s="22">
        <f>+G8</f>
        <v>3411098714.559999</v>
      </c>
      <c r="H25" s="22">
        <f>+H8</f>
        <v>3411098714.559999</v>
      </c>
      <c r="I25" s="22">
        <f t="shared" si="3"/>
        <v>-138811826.44000101</v>
      </c>
    </row>
    <row r="26" spans="1:12" ht="16.5" customHeight="1" x14ac:dyDescent="0.25">
      <c r="A26" s="11"/>
      <c r="B26" s="44" t="s">
        <v>7</v>
      </c>
      <c r="C26" s="45"/>
      <c r="D26" s="22">
        <f t="shared" si="4"/>
        <v>0</v>
      </c>
      <c r="E26" s="22">
        <v>0</v>
      </c>
      <c r="F26" s="22">
        <f t="shared" si="2"/>
        <v>0</v>
      </c>
      <c r="G26" s="22">
        <v>0</v>
      </c>
      <c r="H26" s="22">
        <v>0</v>
      </c>
      <c r="I26" s="22">
        <f t="shared" si="3"/>
        <v>0</v>
      </c>
    </row>
    <row r="27" spans="1:12" x14ac:dyDescent="0.25">
      <c r="A27" s="11"/>
      <c r="B27" s="44" t="s">
        <v>8</v>
      </c>
      <c r="C27" s="45"/>
      <c r="D27" s="22">
        <f t="shared" si="4"/>
        <v>0</v>
      </c>
      <c r="E27" s="22">
        <v>0</v>
      </c>
      <c r="F27" s="22">
        <f t="shared" si="2"/>
        <v>0</v>
      </c>
      <c r="G27" s="22">
        <v>0</v>
      </c>
      <c r="H27" s="22">
        <v>0</v>
      </c>
      <c r="I27" s="22">
        <f t="shared" si="3"/>
        <v>0</v>
      </c>
    </row>
    <row r="28" spans="1:12" x14ac:dyDescent="0.25">
      <c r="A28" s="11"/>
      <c r="B28" s="44" t="s">
        <v>9</v>
      </c>
      <c r="C28" s="45"/>
      <c r="D28" s="22">
        <f t="shared" si="4"/>
        <v>650898662</v>
      </c>
      <c r="E28" s="22">
        <f>E11</f>
        <v>0</v>
      </c>
      <c r="F28" s="22">
        <f t="shared" si="2"/>
        <v>650898662</v>
      </c>
      <c r="G28" s="22">
        <f t="shared" ref="G28:H30" si="5">+G11</f>
        <v>579337620.30999994</v>
      </c>
      <c r="H28" s="22">
        <f t="shared" si="5"/>
        <v>568542202.98999989</v>
      </c>
      <c r="I28" s="22">
        <f t="shared" si="3"/>
        <v>-82356459.01000011</v>
      </c>
    </row>
    <row r="29" spans="1:12" ht="15" customHeight="1" x14ac:dyDescent="0.25">
      <c r="A29" s="11"/>
      <c r="B29" s="44" t="s">
        <v>10</v>
      </c>
      <c r="C29" s="45"/>
      <c r="D29" s="22">
        <f t="shared" si="4"/>
        <v>133982897</v>
      </c>
      <c r="E29" s="22">
        <f>E12</f>
        <v>0</v>
      </c>
      <c r="F29" s="22">
        <f t="shared" si="2"/>
        <v>133982897</v>
      </c>
      <c r="G29" s="22">
        <f t="shared" si="5"/>
        <v>128809678.96000002</v>
      </c>
      <c r="H29" s="22">
        <f t="shared" si="5"/>
        <v>128809678.96000002</v>
      </c>
      <c r="I29" s="22">
        <f t="shared" si="3"/>
        <v>-5173218.0399999768</v>
      </c>
    </row>
    <row r="30" spans="1:12" ht="15" customHeight="1" x14ac:dyDescent="0.25">
      <c r="A30" s="11"/>
      <c r="B30" s="44" t="s">
        <v>11</v>
      </c>
      <c r="C30" s="45"/>
      <c r="D30" s="22">
        <f t="shared" si="4"/>
        <v>202121816</v>
      </c>
      <c r="E30" s="22">
        <f>E13</f>
        <v>62651700.300000049</v>
      </c>
      <c r="F30" s="22">
        <f t="shared" si="2"/>
        <v>264773516.30000004</v>
      </c>
      <c r="G30" s="22">
        <f t="shared" si="5"/>
        <v>261292781.80000004</v>
      </c>
      <c r="H30" s="22">
        <f t="shared" si="5"/>
        <v>261291384.78000003</v>
      </c>
      <c r="I30" s="22">
        <f t="shared" si="3"/>
        <v>59169568.780000031</v>
      </c>
    </row>
    <row r="31" spans="1:12" ht="42" customHeight="1" x14ac:dyDescent="0.25">
      <c r="A31" s="11"/>
      <c r="B31" s="44" t="s">
        <v>13</v>
      </c>
      <c r="C31" s="45"/>
      <c r="D31" s="22">
        <f>+D15</f>
        <v>3072841225</v>
      </c>
      <c r="E31" s="22">
        <f>E15</f>
        <v>-21792642</v>
      </c>
      <c r="F31" s="22">
        <f t="shared" si="2"/>
        <v>3051048583</v>
      </c>
      <c r="G31" s="22">
        <f>+G15</f>
        <v>2746298559.3599992</v>
      </c>
      <c r="H31" s="22">
        <f>+H15</f>
        <v>2746298559.3599992</v>
      </c>
      <c r="I31" s="22">
        <f t="shared" si="3"/>
        <v>-326542665.64000082</v>
      </c>
    </row>
    <row r="32" spans="1:12" ht="26.25" customHeight="1" x14ac:dyDescent="0.25">
      <c r="A32" s="11"/>
      <c r="B32" s="44" t="s">
        <v>14</v>
      </c>
      <c r="C32" s="45"/>
      <c r="D32" s="22">
        <f>+D16</f>
        <v>0</v>
      </c>
      <c r="E32" s="22">
        <f>+E16</f>
        <v>0</v>
      </c>
      <c r="F32" s="22">
        <f t="shared" si="2"/>
        <v>0</v>
      </c>
      <c r="G32" s="22">
        <f>+G16</f>
        <v>0</v>
      </c>
      <c r="H32" s="22">
        <f>+H16</f>
        <v>0</v>
      </c>
      <c r="I32" s="22">
        <f t="shared" si="3"/>
        <v>0</v>
      </c>
    </row>
    <row r="33" spans="1:9" x14ac:dyDescent="0.25">
      <c r="A33" s="11"/>
      <c r="B33" s="50"/>
      <c r="C33" s="51"/>
      <c r="D33" s="23"/>
      <c r="E33" s="3"/>
      <c r="F33" s="3"/>
      <c r="G33" s="3"/>
      <c r="H33" s="3"/>
      <c r="I33" s="3"/>
    </row>
    <row r="34" spans="1:9" ht="48.75" customHeight="1" x14ac:dyDescent="0.25">
      <c r="A34" s="52" t="s">
        <v>19</v>
      </c>
      <c r="B34" s="53"/>
      <c r="C34" s="54"/>
      <c r="D34" s="25">
        <f>+D35+D36+D37+D38</f>
        <v>0</v>
      </c>
      <c r="E34" s="25">
        <f>+E35+E36+E37+E38</f>
        <v>0</v>
      </c>
      <c r="F34" s="25">
        <f>+E34+D34</f>
        <v>0</v>
      </c>
      <c r="G34" s="25">
        <f>+G35+G36+G37+G38</f>
        <v>1.1641532182693481E-10</v>
      </c>
      <c r="H34" s="25">
        <f>+H35+H36+H37+H38</f>
        <v>0</v>
      </c>
      <c r="I34" s="25">
        <f>+H34-D34</f>
        <v>0</v>
      </c>
    </row>
    <row r="35" spans="1:9" ht="16.5" customHeight="1" x14ac:dyDescent="0.25">
      <c r="A35" s="12"/>
      <c r="B35" s="44" t="s">
        <v>7</v>
      </c>
      <c r="C35" s="45"/>
      <c r="D35" s="16">
        <v>0</v>
      </c>
      <c r="E35" s="16">
        <v>0</v>
      </c>
      <c r="F35" s="16">
        <f t="shared" ref="F35:F38" si="6">+E35+D35</f>
        <v>0</v>
      </c>
      <c r="G35" s="16">
        <v>0</v>
      </c>
      <c r="H35" s="16">
        <v>0</v>
      </c>
      <c r="I35" s="16">
        <f t="shared" ref="I35:I38" si="7">+H35-D35</f>
        <v>0</v>
      </c>
    </row>
    <row r="36" spans="1:9" x14ac:dyDescent="0.25">
      <c r="A36" s="11"/>
      <c r="B36" s="44" t="s">
        <v>10</v>
      </c>
      <c r="C36" s="45"/>
      <c r="D36" s="16">
        <v>0</v>
      </c>
      <c r="E36" s="16">
        <v>0</v>
      </c>
      <c r="F36" s="16">
        <f t="shared" si="6"/>
        <v>0</v>
      </c>
      <c r="G36" s="16">
        <v>0</v>
      </c>
      <c r="H36" s="16">
        <v>0</v>
      </c>
      <c r="I36" s="16">
        <f t="shared" si="7"/>
        <v>0</v>
      </c>
    </row>
    <row r="37" spans="1:9" ht="28.5" customHeight="1" x14ac:dyDescent="0.25">
      <c r="A37" s="11"/>
      <c r="B37" s="44" t="s">
        <v>12</v>
      </c>
      <c r="C37" s="45"/>
      <c r="D37" s="16">
        <v>0</v>
      </c>
      <c r="E37" s="16">
        <f>E14</f>
        <v>0</v>
      </c>
      <c r="F37" s="16">
        <f t="shared" si="6"/>
        <v>0</v>
      </c>
      <c r="G37" s="16">
        <f>G14</f>
        <v>1.1641532182693481E-10</v>
      </c>
      <c r="H37" s="16">
        <f>H14</f>
        <v>0</v>
      </c>
      <c r="I37" s="16">
        <f t="shared" si="7"/>
        <v>0</v>
      </c>
    </row>
    <row r="38" spans="1:9" ht="33" customHeight="1" x14ac:dyDescent="0.25">
      <c r="A38" s="11"/>
      <c r="B38" s="44" t="s">
        <v>14</v>
      </c>
      <c r="C38" s="45"/>
      <c r="D38" s="16">
        <v>0</v>
      </c>
      <c r="E38" s="16">
        <v>0</v>
      </c>
      <c r="F38" s="16">
        <f t="shared" si="6"/>
        <v>0</v>
      </c>
      <c r="G38" s="16">
        <v>0</v>
      </c>
      <c r="H38" s="16">
        <v>0</v>
      </c>
      <c r="I38" s="16">
        <f t="shared" si="7"/>
        <v>0</v>
      </c>
    </row>
    <row r="39" spans="1:9" x14ac:dyDescent="0.25">
      <c r="A39" s="11"/>
      <c r="B39" s="50"/>
      <c r="C39" s="51"/>
      <c r="D39" s="24"/>
      <c r="E39" s="3"/>
      <c r="F39" s="3"/>
      <c r="G39" s="3"/>
      <c r="H39" s="3"/>
      <c r="I39" s="3"/>
    </row>
    <row r="40" spans="1:9" x14ac:dyDescent="0.25">
      <c r="A40" s="52" t="s">
        <v>15</v>
      </c>
      <c r="B40" s="53"/>
      <c r="C40" s="54"/>
      <c r="D40" s="25">
        <f>+D41</f>
        <v>0</v>
      </c>
      <c r="E40" s="25">
        <f>+E41</f>
        <v>0</v>
      </c>
      <c r="F40" s="25">
        <f>+E40+D40</f>
        <v>0</v>
      </c>
      <c r="G40" s="25">
        <f>+G41</f>
        <v>0</v>
      </c>
      <c r="H40" s="25">
        <f>+H41</f>
        <v>0</v>
      </c>
      <c r="I40" s="25">
        <f>+H40-D40</f>
        <v>0</v>
      </c>
    </row>
    <row r="41" spans="1:9" x14ac:dyDescent="0.25">
      <c r="A41" s="11"/>
      <c r="B41" s="44" t="s">
        <v>15</v>
      </c>
      <c r="C41" s="45"/>
      <c r="D41" s="16">
        <v>0</v>
      </c>
      <c r="E41" s="16">
        <v>0</v>
      </c>
      <c r="F41" s="16">
        <f>+E41+D41</f>
        <v>0</v>
      </c>
      <c r="G41" s="16">
        <v>0</v>
      </c>
      <c r="H41" s="16">
        <v>0</v>
      </c>
      <c r="I41" s="16">
        <f>+H41-D41</f>
        <v>0</v>
      </c>
    </row>
    <row r="42" spans="1:9" ht="15.75" thickBot="1" x14ac:dyDescent="0.3">
      <c r="A42" s="4"/>
      <c r="B42" s="46"/>
      <c r="C42" s="47"/>
      <c r="D42" s="6"/>
      <c r="E42" s="6"/>
      <c r="F42" s="6"/>
      <c r="G42" s="6"/>
      <c r="H42" s="6"/>
      <c r="I42" s="6"/>
    </row>
    <row r="43" spans="1:9" ht="15.75" thickBot="1" x14ac:dyDescent="0.3">
      <c r="A43" s="7"/>
      <c r="B43" s="8"/>
      <c r="C43" s="9" t="s">
        <v>16</v>
      </c>
      <c r="D43" s="17">
        <f>+D40+D34+D24</f>
        <v>7609755141</v>
      </c>
      <c r="E43" s="17">
        <f>+E40+E34+E24</f>
        <v>40859058.300000049</v>
      </c>
      <c r="F43" s="17">
        <f>+E43+D43</f>
        <v>7650614199.3000002</v>
      </c>
      <c r="G43" s="17">
        <f>+G40+G34+G24</f>
        <v>7126837354.9899979</v>
      </c>
      <c r="H43" s="17">
        <f>+H40+H34+H24</f>
        <v>7116040540.6499977</v>
      </c>
      <c r="I43" s="33">
        <f>+H43-D43</f>
        <v>-493714600.35000229</v>
      </c>
    </row>
    <row r="44" spans="1:9" ht="15.75" thickBot="1" x14ac:dyDescent="0.3">
      <c r="E44" s="10"/>
      <c r="F44" s="10"/>
      <c r="G44" s="48" t="s">
        <v>17</v>
      </c>
      <c r="H44" s="49"/>
      <c r="I44" s="34"/>
    </row>
    <row r="45" spans="1:9" x14ac:dyDescent="0.25">
      <c r="E45" s="10"/>
      <c r="F45" s="10"/>
      <c r="G45" s="27"/>
      <c r="H45" s="27"/>
      <c r="I45" s="28"/>
    </row>
    <row r="46" spans="1:9" x14ac:dyDescent="0.25">
      <c r="A46" s="43" t="s">
        <v>24</v>
      </c>
      <c r="B46" s="43"/>
      <c r="C46" s="43"/>
      <c r="D46" s="43"/>
      <c r="E46" s="43"/>
      <c r="F46" s="43"/>
      <c r="G46" s="43"/>
      <c r="H46" s="43"/>
      <c r="I46" s="43"/>
    </row>
    <row r="47" spans="1:9" x14ac:dyDescent="0.25">
      <c r="A47" s="18"/>
      <c r="B47" s="18"/>
      <c r="C47" s="18"/>
      <c r="D47" s="26"/>
      <c r="E47" s="26"/>
      <c r="F47" s="26"/>
      <c r="G47" s="26"/>
      <c r="H47" s="26"/>
    </row>
    <row r="48" spans="1:9" x14ac:dyDescent="0.25">
      <c r="A48" s="18"/>
      <c r="B48" s="18"/>
      <c r="C48" s="18"/>
    </row>
    <row r="49" spans="4:8" x14ac:dyDescent="0.25">
      <c r="D49" s="80"/>
      <c r="E49" s="80"/>
      <c r="F49" s="80"/>
      <c r="G49" s="80"/>
    </row>
    <row r="50" spans="4:8" ht="15" customHeight="1" x14ac:dyDescent="0.25">
      <c r="D50" s="80"/>
      <c r="E50" s="80"/>
      <c r="F50" s="80"/>
      <c r="G50" s="80"/>
    </row>
    <row r="51" spans="4:8" x14ac:dyDescent="0.25">
      <c r="D51" s="80"/>
      <c r="E51" s="81"/>
      <c r="F51" s="81"/>
      <c r="G51" s="80"/>
    </row>
    <row r="52" spans="4:8" x14ac:dyDescent="0.25">
      <c r="D52" s="80"/>
      <c r="E52" s="81"/>
      <c r="F52" s="81"/>
      <c r="G52" s="80"/>
    </row>
    <row r="56" spans="4:8" x14ac:dyDescent="0.25">
      <c r="D56" s="26"/>
      <c r="E56" s="26"/>
      <c r="F56" s="26"/>
      <c r="G56" s="26"/>
      <c r="H56" s="26"/>
    </row>
  </sheetData>
  <mergeCells count="47">
    <mergeCell ref="A13:C13"/>
    <mergeCell ref="B26:C26"/>
    <mergeCell ref="A14:C14"/>
    <mergeCell ref="A15:C15"/>
    <mergeCell ref="A16:C16"/>
    <mergeCell ref="A17:C17"/>
    <mergeCell ref="A22:C23"/>
    <mergeCell ref="A24:C24"/>
    <mergeCell ref="B25:C25"/>
    <mergeCell ref="B30:C30"/>
    <mergeCell ref="I19:I20"/>
    <mergeCell ref="B39:C39"/>
    <mergeCell ref="A40:C40"/>
    <mergeCell ref="B41:C41"/>
    <mergeCell ref="B38:C38"/>
    <mergeCell ref="B27:C27"/>
    <mergeCell ref="B28:C28"/>
    <mergeCell ref="B29:C29"/>
    <mergeCell ref="A8:C8"/>
    <mergeCell ref="A9:C9"/>
    <mergeCell ref="A10:C10"/>
    <mergeCell ref="A11:C11"/>
    <mergeCell ref="A12:C12"/>
    <mergeCell ref="A1:I1"/>
    <mergeCell ref="A2:I2"/>
    <mergeCell ref="A5:I5"/>
    <mergeCell ref="A6:C7"/>
    <mergeCell ref="D6:H6"/>
    <mergeCell ref="I6:I7"/>
    <mergeCell ref="A3:I3"/>
    <mergeCell ref="A4:I4"/>
    <mergeCell ref="I43:I44"/>
    <mergeCell ref="E52:F52"/>
    <mergeCell ref="E51:F51"/>
    <mergeCell ref="G20:H20"/>
    <mergeCell ref="D22:H22"/>
    <mergeCell ref="I22:I23"/>
    <mergeCell ref="A46:I46"/>
    <mergeCell ref="B31:C31"/>
    <mergeCell ref="B32:C32"/>
    <mergeCell ref="B42:C42"/>
    <mergeCell ref="G44:H44"/>
    <mergeCell ref="B33:C33"/>
    <mergeCell ref="A34:C34"/>
    <mergeCell ref="B35:C35"/>
    <mergeCell ref="B36:C36"/>
    <mergeCell ref="B37:C37"/>
  </mergeCells>
  <hyperlinks>
    <hyperlink ref="B29" r:id="rId1" location="m_-813585370397300400_m_8309836947908181285_m_-1312309309283744656__ftn1" display="https://mail.google.com/mail/u/0?ui=2&amp;ik=15e59dc3ff&amp;view=lg&amp;permmsgid=msg-a%3Ar7851279606407284414&amp;ser=1 - m_-813585370397300400_m_8309836947908181285_m_-1312309309283744656__ftn1" xr:uid="{00000000-0004-0000-0000-000000000000}"/>
    <hyperlink ref="B30" r:id="rId2" location="m_-813585370397300400_m_8309836947908181285_m_-1312309309283744656__ftn2" display="https://mail.google.com/mail/u/0?ui=2&amp;ik=15e59dc3ff&amp;view=lg&amp;permmsgid=msg-a%3Ar7851279606407284414&amp;ser=1 - m_-813585370397300400_m_8309836947908181285_m_-1312309309283744656__ftn2" xr:uid="{00000000-0004-0000-0000-000001000000}"/>
    <hyperlink ref="B37" r:id="rId3" location="m_-813585370397300400_m_8309836947908181285_m_-1312309309283744656__ftn3" display="https://mail.google.com/mail/u/0?ui=2&amp;ik=15e59dc3ff&amp;view=lg&amp;permmsgid=msg-a%3Ar7851279606407284414&amp;ser=1 - m_-813585370397300400_m_8309836947908181285_m_-1312309309283744656__ftn3" xr:uid="{00000000-0004-0000-0000-000002000000}"/>
  </hyperlinks>
  <printOptions horizontalCentered="1"/>
  <pageMargins left="0.25" right="0.25" top="0.75" bottom="0.75" header="0.3" footer="0.3"/>
  <pageSetup paperSize="9" scale="60" fitToHeight="0" orientation="portrait" r:id="rId4"/>
  <ignoredErrors>
    <ignoredError sqref="F34 F40 F43 F24:F32 F37" 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3DB7-F162-41DC-84E0-715CFFA93180}">
  <sheetPr>
    <pageSetUpPr fitToPage="1"/>
  </sheetPr>
  <dimension ref="A1:L56"/>
  <sheetViews>
    <sheetView showGridLines="0" view="pageBreakPreview" zoomScale="98" zoomScaleNormal="100" zoomScaleSheetLayoutView="98" zoomScalePageLayoutView="68" workbookViewId="0">
      <selection sqref="A1:I1"/>
    </sheetView>
  </sheetViews>
  <sheetFormatPr baseColWidth="10" defaultRowHeight="15" x14ac:dyDescent="0.25"/>
  <cols>
    <col min="1" max="1" width="6" customWidth="1"/>
    <col min="2" max="2" width="22.42578125" customWidth="1"/>
    <col min="3" max="3" width="25.5703125" customWidth="1"/>
    <col min="4" max="9" width="18.42578125" customWidth="1"/>
    <col min="10" max="10" width="14.42578125" bestFit="1" customWidth="1"/>
    <col min="11" max="11" width="16.42578125" bestFit="1" customWidth="1"/>
  </cols>
  <sheetData>
    <row r="1" spans="1:10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</row>
    <row r="2" spans="1:10" x14ac:dyDescent="0.25">
      <c r="A2" s="55" t="s">
        <v>21</v>
      </c>
      <c r="B2" s="55"/>
      <c r="C2" s="55"/>
      <c r="D2" s="55"/>
      <c r="E2" s="55"/>
      <c r="F2" s="55"/>
      <c r="G2" s="55"/>
      <c r="H2" s="55"/>
      <c r="I2" s="55"/>
    </row>
    <row r="3" spans="1:10" x14ac:dyDescent="0.25">
      <c r="A3" s="55" t="s">
        <v>22</v>
      </c>
      <c r="B3" s="55"/>
      <c r="C3" s="55"/>
      <c r="D3" s="55"/>
      <c r="E3" s="55"/>
      <c r="F3" s="55"/>
      <c r="G3" s="55"/>
      <c r="H3" s="55"/>
      <c r="I3" s="55"/>
    </row>
    <row r="4" spans="1:10" x14ac:dyDescent="0.25">
      <c r="A4" s="55" t="s">
        <v>23</v>
      </c>
      <c r="B4" s="55"/>
      <c r="C4" s="55"/>
      <c r="D4" s="55"/>
      <c r="E4" s="55"/>
      <c r="F4" s="55"/>
      <c r="G4" s="55"/>
      <c r="H4" s="55"/>
      <c r="I4" s="55"/>
    </row>
    <row r="5" spans="1:10" ht="15.75" thickBot="1" x14ac:dyDescent="0.3">
      <c r="A5" s="55" t="s">
        <v>27</v>
      </c>
      <c r="B5" s="55"/>
      <c r="C5" s="55"/>
      <c r="D5" s="55"/>
      <c r="E5" s="55"/>
      <c r="F5" s="55"/>
      <c r="G5" s="55"/>
      <c r="H5" s="55"/>
      <c r="I5" s="55"/>
    </row>
    <row r="6" spans="1:10" ht="15.75" thickBot="1" x14ac:dyDescent="0.3">
      <c r="A6" s="56" t="s">
        <v>25</v>
      </c>
      <c r="B6" s="57"/>
      <c r="C6" s="58"/>
      <c r="D6" s="38" t="s">
        <v>0</v>
      </c>
      <c r="E6" s="39"/>
      <c r="F6" s="39"/>
      <c r="G6" s="39"/>
      <c r="H6" s="40"/>
      <c r="I6" s="62" t="s">
        <v>1</v>
      </c>
    </row>
    <row r="7" spans="1:10" ht="29.1" customHeight="1" thickBot="1" x14ac:dyDescent="0.3">
      <c r="A7" s="59"/>
      <c r="B7" s="60"/>
      <c r="C7" s="61"/>
      <c r="D7" s="1" t="s">
        <v>2</v>
      </c>
      <c r="E7" s="2" t="s">
        <v>26</v>
      </c>
      <c r="F7" s="1" t="s">
        <v>3</v>
      </c>
      <c r="G7" s="1" t="s">
        <v>4</v>
      </c>
      <c r="H7" s="1" t="s">
        <v>5</v>
      </c>
      <c r="I7" s="42"/>
    </row>
    <row r="8" spans="1:10" ht="14.45" customHeight="1" x14ac:dyDescent="0.25">
      <c r="A8" s="63" t="s">
        <v>6</v>
      </c>
      <c r="B8" s="64"/>
      <c r="C8" s="64"/>
      <c r="D8" s="15">
        <v>3549910541</v>
      </c>
      <c r="E8" s="15">
        <v>0</v>
      </c>
      <c r="F8" s="15">
        <f>+E8+D8</f>
        <v>3549910541</v>
      </c>
      <c r="G8" s="15">
        <v>3411098714.559999</v>
      </c>
      <c r="H8" s="15">
        <v>3411098714.559999</v>
      </c>
      <c r="I8" s="15">
        <f>+H8-D8</f>
        <v>-138811826.44000101</v>
      </c>
      <c r="J8" s="26"/>
    </row>
    <row r="9" spans="1:10" ht="14.45" customHeight="1" x14ac:dyDescent="0.25">
      <c r="A9" s="65" t="s">
        <v>7</v>
      </c>
      <c r="B9" s="44"/>
      <c r="C9" s="44"/>
      <c r="D9" s="16">
        <v>0</v>
      </c>
      <c r="E9" s="16">
        <v>0</v>
      </c>
      <c r="F9" s="16">
        <f t="shared" ref="F9:F17" si="0">+E9+D9</f>
        <v>0</v>
      </c>
      <c r="G9" s="16">
        <v>0</v>
      </c>
      <c r="H9" s="16">
        <v>0</v>
      </c>
      <c r="I9" s="16">
        <f t="shared" ref="I9:I17" si="1">+H9-D9</f>
        <v>0</v>
      </c>
    </row>
    <row r="10" spans="1:10" ht="14.45" customHeight="1" x14ac:dyDescent="0.25">
      <c r="A10" s="65" t="s">
        <v>8</v>
      </c>
      <c r="B10" s="44"/>
      <c r="C10" s="44"/>
      <c r="D10" s="16">
        <v>0</v>
      </c>
      <c r="E10" s="16">
        <v>0</v>
      </c>
      <c r="F10" s="16">
        <f t="shared" si="0"/>
        <v>0</v>
      </c>
      <c r="G10" s="16">
        <v>0</v>
      </c>
      <c r="H10" s="16">
        <v>0</v>
      </c>
      <c r="I10" s="16">
        <f t="shared" si="1"/>
        <v>0</v>
      </c>
    </row>
    <row r="11" spans="1:10" ht="14.45" customHeight="1" x14ac:dyDescent="0.25">
      <c r="A11" s="65" t="s">
        <v>9</v>
      </c>
      <c r="B11" s="44"/>
      <c r="C11" s="44"/>
      <c r="D11" s="16">
        <v>650898662</v>
      </c>
      <c r="E11" s="16">
        <v>0</v>
      </c>
      <c r="F11" s="16">
        <f t="shared" si="0"/>
        <v>650898662</v>
      </c>
      <c r="G11" s="16">
        <v>579337620.30999994</v>
      </c>
      <c r="H11" s="16">
        <v>568542202.98999989</v>
      </c>
      <c r="I11" s="16">
        <f t="shared" si="1"/>
        <v>-82356459.01000011</v>
      </c>
      <c r="J11" s="26"/>
    </row>
    <row r="12" spans="1:10" ht="14.45" customHeight="1" x14ac:dyDescent="0.25">
      <c r="A12" s="66" t="s">
        <v>10</v>
      </c>
      <c r="B12" s="67"/>
      <c r="C12" s="67"/>
      <c r="D12" s="16">
        <v>133982897</v>
      </c>
      <c r="E12" s="16">
        <v>0</v>
      </c>
      <c r="F12" s="16">
        <f t="shared" si="0"/>
        <v>133982897</v>
      </c>
      <c r="G12" s="16">
        <v>128809678.96000002</v>
      </c>
      <c r="H12" s="16">
        <v>128809678.96000002</v>
      </c>
      <c r="I12" s="16">
        <f t="shared" si="1"/>
        <v>-5173218.0399999768</v>
      </c>
      <c r="J12" s="26"/>
    </row>
    <row r="13" spans="1:10" ht="14.45" customHeight="1" x14ac:dyDescent="0.25">
      <c r="A13" s="65" t="s">
        <v>11</v>
      </c>
      <c r="B13" s="44"/>
      <c r="C13" s="44"/>
      <c r="D13" s="16">
        <v>202121816</v>
      </c>
      <c r="E13" s="16">
        <v>62651700.300000049</v>
      </c>
      <c r="F13" s="16">
        <f t="shared" si="0"/>
        <v>264773516.30000004</v>
      </c>
      <c r="G13" s="16">
        <v>261292781.80000004</v>
      </c>
      <c r="H13" s="16">
        <v>261291384.78000003</v>
      </c>
      <c r="I13" s="16">
        <f t="shared" si="1"/>
        <v>59169568.780000031</v>
      </c>
      <c r="J13" s="26"/>
    </row>
    <row r="14" spans="1:10" ht="27" customHeight="1" x14ac:dyDescent="0.25">
      <c r="A14" s="68" t="s">
        <v>12</v>
      </c>
      <c r="B14" s="50"/>
      <c r="C14" s="51"/>
      <c r="D14" s="16">
        <v>0</v>
      </c>
      <c r="E14" s="16">
        <v>0</v>
      </c>
      <c r="F14" s="16">
        <f t="shared" si="0"/>
        <v>0</v>
      </c>
      <c r="G14" s="16">
        <v>1.1641532182693481E-10</v>
      </c>
      <c r="H14" s="16">
        <v>0</v>
      </c>
      <c r="I14" s="16">
        <f t="shared" si="1"/>
        <v>0</v>
      </c>
    </row>
    <row r="15" spans="1:10" ht="27" customHeight="1" x14ac:dyDescent="0.25">
      <c r="A15" s="65" t="s">
        <v>13</v>
      </c>
      <c r="B15" s="44"/>
      <c r="C15" s="44"/>
      <c r="D15" s="16">
        <v>3072841225</v>
      </c>
      <c r="E15" s="16">
        <v>-21792642</v>
      </c>
      <c r="F15" s="16">
        <f t="shared" si="0"/>
        <v>3051048583</v>
      </c>
      <c r="G15" s="16">
        <v>2746298559.3599992</v>
      </c>
      <c r="H15" s="16">
        <v>2746298559.3599992</v>
      </c>
      <c r="I15" s="16">
        <f t="shared" si="1"/>
        <v>-326542665.64000082</v>
      </c>
      <c r="J15" s="26"/>
    </row>
    <row r="16" spans="1:10" ht="29.25" customHeight="1" x14ac:dyDescent="0.25">
      <c r="A16" s="65" t="s">
        <v>14</v>
      </c>
      <c r="B16" s="44"/>
      <c r="C16" s="44"/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</row>
    <row r="17" spans="1:12" ht="14.45" customHeight="1" x14ac:dyDescent="0.25">
      <c r="A17" s="65" t="s">
        <v>15</v>
      </c>
      <c r="B17" s="44"/>
      <c r="C17" s="44"/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</row>
    <row r="18" spans="1:12" ht="15.75" thickBot="1" x14ac:dyDescent="0.3">
      <c r="A18" s="4"/>
      <c r="B18" s="5"/>
      <c r="C18" s="13"/>
      <c r="D18" s="14"/>
      <c r="E18" s="14"/>
      <c r="F18" s="14"/>
      <c r="G18" s="14"/>
      <c r="H18" s="14"/>
      <c r="I18" s="14"/>
    </row>
    <row r="19" spans="1:12" ht="15.75" thickBot="1" x14ac:dyDescent="0.3">
      <c r="A19" s="7"/>
      <c r="B19" s="8"/>
      <c r="C19" s="9" t="s">
        <v>16</v>
      </c>
      <c r="D19" s="17">
        <f>SUM(D8:D18)</f>
        <v>7609755141</v>
      </c>
      <c r="E19" s="17">
        <f>SUM(E8:E18)</f>
        <v>40859058.300000049</v>
      </c>
      <c r="F19" s="17">
        <f>SUM(F8:F18)</f>
        <v>7650614199.3000002</v>
      </c>
      <c r="G19" s="17">
        <f>SUM(G8:G18)</f>
        <v>7126837354.9899979</v>
      </c>
      <c r="H19" s="17">
        <f>SUM(H8:H18)</f>
        <v>7116040540.6499977</v>
      </c>
      <c r="I19" s="33">
        <f>+H19-D19</f>
        <v>-493714600.35000229</v>
      </c>
      <c r="J19" s="26"/>
      <c r="K19" s="26"/>
      <c r="L19" s="26"/>
    </row>
    <row r="20" spans="1:12" ht="15.75" thickBot="1" x14ac:dyDescent="0.3">
      <c r="A20" s="10"/>
      <c r="B20" s="10"/>
      <c r="C20" s="10"/>
      <c r="D20" s="10"/>
      <c r="E20" s="10"/>
      <c r="F20" s="10"/>
      <c r="G20" s="36" t="s">
        <v>17</v>
      </c>
      <c r="H20" s="37"/>
      <c r="I20" s="34"/>
    </row>
    <row r="21" spans="1:12" ht="15.75" thickBot="1" x14ac:dyDescent="0.3">
      <c r="A21" s="10"/>
      <c r="B21" s="10"/>
      <c r="C21" s="10"/>
      <c r="D21" s="10"/>
      <c r="E21" s="10"/>
      <c r="F21" s="10"/>
      <c r="G21" s="30"/>
      <c r="H21" s="30"/>
      <c r="I21" s="29"/>
    </row>
    <row r="22" spans="1:12" ht="15.75" thickBot="1" x14ac:dyDescent="0.3">
      <c r="A22" s="69" t="s">
        <v>25</v>
      </c>
      <c r="B22" s="70"/>
      <c r="C22" s="71"/>
      <c r="D22" s="38" t="s">
        <v>0</v>
      </c>
      <c r="E22" s="39"/>
      <c r="F22" s="39"/>
      <c r="G22" s="39"/>
      <c r="H22" s="40"/>
      <c r="I22" s="41" t="s">
        <v>1</v>
      </c>
    </row>
    <row r="23" spans="1:12" ht="29.1" customHeight="1" thickBot="1" x14ac:dyDescent="0.3">
      <c r="A23" s="72"/>
      <c r="B23" s="73"/>
      <c r="C23" s="74"/>
      <c r="D23" s="1" t="s">
        <v>2</v>
      </c>
      <c r="E23" s="2" t="s">
        <v>26</v>
      </c>
      <c r="F23" s="1" t="s">
        <v>3</v>
      </c>
      <c r="G23" s="1" t="s">
        <v>4</v>
      </c>
      <c r="H23" s="1" t="s">
        <v>5</v>
      </c>
      <c r="I23" s="42"/>
    </row>
    <row r="24" spans="1:12" x14ac:dyDescent="0.25">
      <c r="A24" s="75" t="s">
        <v>18</v>
      </c>
      <c r="B24" s="76"/>
      <c r="C24" s="77"/>
      <c r="D24" s="21">
        <f>+D25+D26+D27+D28+D29+D30+D31+D32</f>
        <v>7609755141</v>
      </c>
      <c r="E24" s="19">
        <f>+E25+E26+E27+E28+E29+E30+E31+E32</f>
        <v>40859058.300000049</v>
      </c>
      <c r="F24" s="19">
        <f t="shared" ref="F24:F32" si="2">+E24+D24</f>
        <v>7650614199.3000002</v>
      </c>
      <c r="G24" s="19">
        <f>+G25+G26+G27+G28+G29+G30+G31+G32</f>
        <v>7126837354.9899979</v>
      </c>
      <c r="H24" s="19">
        <f>+H25+H26+H27+H28+H29+H30+H31+H32</f>
        <v>7116040540.6499977</v>
      </c>
      <c r="I24" s="20">
        <f t="shared" ref="I24:I32" si="3">+H24-D24</f>
        <v>-493714600.35000229</v>
      </c>
    </row>
    <row r="25" spans="1:12" x14ac:dyDescent="0.25">
      <c r="A25" s="11"/>
      <c r="B25" s="44" t="s">
        <v>6</v>
      </c>
      <c r="C25" s="45"/>
      <c r="D25" s="22">
        <f t="shared" ref="D25:D30" si="4">+D8</f>
        <v>3549910541</v>
      </c>
      <c r="E25" s="22">
        <f>E8</f>
        <v>0</v>
      </c>
      <c r="F25" s="22">
        <f t="shared" si="2"/>
        <v>3549910541</v>
      </c>
      <c r="G25" s="22">
        <f>+G8</f>
        <v>3411098714.559999</v>
      </c>
      <c r="H25" s="22">
        <f>+H8</f>
        <v>3411098714.559999</v>
      </c>
      <c r="I25" s="22">
        <f t="shared" si="3"/>
        <v>-138811826.44000101</v>
      </c>
    </row>
    <row r="26" spans="1:12" ht="16.5" customHeight="1" x14ac:dyDescent="0.25">
      <c r="A26" s="11"/>
      <c r="B26" s="44" t="s">
        <v>7</v>
      </c>
      <c r="C26" s="45"/>
      <c r="D26" s="22">
        <f t="shared" si="4"/>
        <v>0</v>
      </c>
      <c r="E26" s="22">
        <v>0</v>
      </c>
      <c r="F26" s="22">
        <f t="shared" si="2"/>
        <v>0</v>
      </c>
      <c r="G26" s="22">
        <v>0</v>
      </c>
      <c r="H26" s="22">
        <v>0</v>
      </c>
      <c r="I26" s="22">
        <f t="shared" si="3"/>
        <v>0</v>
      </c>
    </row>
    <row r="27" spans="1:12" x14ac:dyDescent="0.25">
      <c r="A27" s="11"/>
      <c r="B27" s="44" t="s">
        <v>8</v>
      </c>
      <c r="C27" s="45"/>
      <c r="D27" s="22">
        <f t="shared" si="4"/>
        <v>0</v>
      </c>
      <c r="E27" s="22">
        <v>0</v>
      </c>
      <c r="F27" s="22">
        <f t="shared" si="2"/>
        <v>0</v>
      </c>
      <c r="G27" s="22">
        <v>0</v>
      </c>
      <c r="H27" s="22">
        <v>0</v>
      </c>
      <c r="I27" s="22">
        <f t="shared" si="3"/>
        <v>0</v>
      </c>
    </row>
    <row r="28" spans="1:12" x14ac:dyDescent="0.25">
      <c r="A28" s="11"/>
      <c r="B28" s="44" t="s">
        <v>9</v>
      </c>
      <c r="C28" s="45"/>
      <c r="D28" s="22">
        <f t="shared" si="4"/>
        <v>650898662</v>
      </c>
      <c r="E28" s="22">
        <f>E11</f>
        <v>0</v>
      </c>
      <c r="F28" s="22">
        <f t="shared" si="2"/>
        <v>650898662</v>
      </c>
      <c r="G28" s="22">
        <f t="shared" ref="G28:H30" si="5">+G11</f>
        <v>579337620.30999994</v>
      </c>
      <c r="H28" s="22">
        <f t="shared" si="5"/>
        <v>568542202.98999989</v>
      </c>
      <c r="I28" s="22">
        <f t="shared" si="3"/>
        <v>-82356459.01000011</v>
      </c>
    </row>
    <row r="29" spans="1:12" ht="15" customHeight="1" x14ac:dyDescent="0.25">
      <c r="A29" s="11"/>
      <c r="B29" s="44" t="s">
        <v>10</v>
      </c>
      <c r="C29" s="45"/>
      <c r="D29" s="22">
        <f t="shared" si="4"/>
        <v>133982897</v>
      </c>
      <c r="E29" s="22">
        <f>E12</f>
        <v>0</v>
      </c>
      <c r="F29" s="22">
        <f t="shared" si="2"/>
        <v>133982897</v>
      </c>
      <c r="G29" s="22">
        <f t="shared" si="5"/>
        <v>128809678.96000002</v>
      </c>
      <c r="H29" s="22">
        <f t="shared" si="5"/>
        <v>128809678.96000002</v>
      </c>
      <c r="I29" s="22">
        <f t="shared" si="3"/>
        <v>-5173218.0399999768</v>
      </c>
    </row>
    <row r="30" spans="1:12" ht="15" customHeight="1" x14ac:dyDescent="0.25">
      <c r="A30" s="11"/>
      <c r="B30" s="44" t="s">
        <v>11</v>
      </c>
      <c r="C30" s="45"/>
      <c r="D30" s="22">
        <f t="shared" si="4"/>
        <v>202121816</v>
      </c>
      <c r="E30" s="22">
        <f>E13</f>
        <v>62651700.300000049</v>
      </c>
      <c r="F30" s="22">
        <f t="shared" si="2"/>
        <v>264773516.30000004</v>
      </c>
      <c r="G30" s="22">
        <f t="shared" si="5"/>
        <v>261292781.80000004</v>
      </c>
      <c r="H30" s="22">
        <f t="shared" si="5"/>
        <v>261291384.78000003</v>
      </c>
      <c r="I30" s="22">
        <f t="shared" si="3"/>
        <v>59169568.780000031</v>
      </c>
    </row>
    <row r="31" spans="1:12" ht="42" customHeight="1" x14ac:dyDescent="0.25">
      <c r="A31" s="11"/>
      <c r="B31" s="44" t="s">
        <v>13</v>
      </c>
      <c r="C31" s="45"/>
      <c r="D31" s="22">
        <f>+D15</f>
        <v>3072841225</v>
      </c>
      <c r="E31" s="22">
        <f>E15</f>
        <v>-21792642</v>
      </c>
      <c r="F31" s="22">
        <f t="shared" si="2"/>
        <v>3051048583</v>
      </c>
      <c r="G31" s="22">
        <f>+G15</f>
        <v>2746298559.3599992</v>
      </c>
      <c r="H31" s="22">
        <f>+H15</f>
        <v>2746298559.3599992</v>
      </c>
      <c r="I31" s="22">
        <f t="shared" si="3"/>
        <v>-326542665.64000082</v>
      </c>
    </row>
    <row r="32" spans="1:12" ht="26.25" customHeight="1" x14ac:dyDescent="0.25">
      <c r="A32" s="11"/>
      <c r="B32" s="44" t="s">
        <v>14</v>
      </c>
      <c r="C32" s="45"/>
      <c r="D32" s="22">
        <f>+D16</f>
        <v>0</v>
      </c>
      <c r="E32" s="22">
        <f>+E16</f>
        <v>0</v>
      </c>
      <c r="F32" s="22">
        <f t="shared" si="2"/>
        <v>0</v>
      </c>
      <c r="G32" s="22">
        <f>+G16</f>
        <v>0</v>
      </c>
      <c r="H32" s="22">
        <f>+H16</f>
        <v>0</v>
      </c>
      <c r="I32" s="22">
        <f t="shared" si="3"/>
        <v>0</v>
      </c>
    </row>
    <row r="33" spans="1:9" x14ac:dyDescent="0.25">
      <c r="A33" s="11"/>
      <c r="B33" s="50"/>
      <c r="C33" s="51"/>
      <c r="D33" s="23"/>
      <c r="E33" s="3"/>
      <c r="F33" s="3"/>
      <c r="G33" s="3"/>
      <c r="H33" s="3"/>
      <c r="I33" s="3"/>
    </row>
    <row r="34" spans="1:9" ht="48.75" customHeight="1" x14ac:dyDescent="0.25">
      <c r="A34" s="52" t="s">
        <v>19</v>
      </c>
      <c r="B34" s="53"/>
      <c r="C34" s="54"/>
      <c r="D34" s="25">
        <f>+D35+D36+D37+D38</f>
        <v>0</v>
      </c>
      <c r="E34" s="25">
        <f>+E35+E36+E37+E38</f>
        <v>0</v>
      </c>
      <c r="F34" s="25">
        <f>+E34+D34</f>
        <v>0</v>
      </c>
      <c r="G34" s="25">
        <f>+G35+G36+G37+G38</f>
        <v>1.1641532182693481E-10</v>
      </c>
      <c r="H34" s="25">
        <f>+H35+H36+H37+H38</f>
        <v>0</v>
      </c>
      <c r="I34" s="25">
        <f>+H34-D34</f>
        <v>0</v>
      </c>
    </row>
    <row r="35" spans="1:9" ht="16.5" customHeight="1" x14ac:dyDescent="0.25">
      <c r="A35" s="12"/>
      <c r="B35" s="44" t="s">
        <v>7</v>
      </c>
      <c r="C35" s="45"/>
      <c r="D35" s="16">
        <v>0</v>
      </c>
      <c r="E35" s="16">
        <v>0</v>
      </c>
      <c r="F35" s="16">
        <f t="shared" ref="F35:F38" si="6">+E35+D35</f>
        <v>0</v>
      </c>
      <c r="G35" s="16">
        <v>0</v>
      </c>
      <c r="H35" s="16">
        <v>0</v>
      </c>
      <c r="I35" s="16">
        <f t="shared" ref="I35:I38" si="7">+H35-D35</f>
        <v>0</v>
      </c>
    </row>
    <row r="36" spans="1:9" x14ac:dyDescent="0.25">
      <c r="A36" s="11"/>
      <c r="B36" s="44" t="s">
        <v>10</v>
      </c>
      <c r="C36" s="45"/>
      <c r="D36" s="16">
        <v>0</v>
      </c>
      <c r="E36" s="16">
        <v>0</v>
      </c>
      <c r="F36" s="16">
        <f t="shared" si="6"/>
        <v>0</v>
      </c>
      <c r="G36" s="16">
        <v>0</v>
      </c>
      <c r="H36" s="16">
        <v>0</v>
      </c>
      <c r="I36" s="16">
        <f t="shared" si="7"/>
        <v>0</v>
      </c>
    </row>
    <row r="37" spans="1:9" ht="28.5" customHeight="1" x14ac:dyDescent="0.25">
      <c r="A37" s="11"/>
      <c r="B37" s="44" t="s">
        <v>12</v>
      </c>
      <c r="C37" s="45"/>
      <c r="D37" s="16">
        <v>0</v>
      </c>
      <c r="E37" s="16">
        <f>E14</f>
        <v>0</v>
      </c>
      <c r="F37" s="16">
        <f t="shared" si="6"/>
        <v>0</v>
      </c>
      <c r="G37" s="16">
        <f>G14</f>
        <v>1.1641532182693481E-10</v>
      </c>
      <c r="H37" s="16">
        <f>H14</f>
        <v>0</v>
      </c>
      <c r="I37" s="16">
        <f t="shared" si="7"/>
        <v>0</v>
      </c>
    </row>
    <row r="38" spans="1:9" ht="33" customHeight="1" x14ac:dyDescent="0.25">
      <c r="A38" s="11"/>
      <c r="B38" s="44" t="s">
        <v>14</v>
      </c>
      <c r="C38" s="45"/>
      <c r="D38" s="16">
        <v>0</v>
      </c>
      <c r="E38" s="16">
        <v>0</v>
      </c>
      <c r="F38" s="16">
        <f t="shared" si="6"/>
        <v>0</v>
      </c>
      <c r="G38" s="16">
        <v>0</v>
      </c>
      <c r="H38" s="16">
        <v>0</v>
      </c>
      <c r="I38" s="16">
        <f t="shared" si="7"/>
        <v>0</v>
      </c>
    </row>
    <row r="39" spans="1:9" x14ac:dyDescent="0.25">
      <c r="A39" s="11"/>
      <c r="B39" s="50"/>
      <c r="C39" s="51"/>
      <c r="D39" s="24"/>
      <c r="E39" s="3"/>
      <c r="F39" s="3"/>
      <c r="G39" s="3"/>
      <c r="H39" s="3"/>
      <c r="I39" s="3"/>
    </row>
    <row r="40" spans="1:9" x14ac:dyDescent="0.25">
      <c r="A40" s="52" t="s">
        <v>15</v>
      </c>
      <c r="B40" s="53"/>
      <c r="C40" s="54"/>
      <c r="D40" s="25">
        <f>+D41</f>
        <v>0</v>
      </c>
      <c r="E40" s="25">
        <f>+E41</f>
        <v>0</v>
      </c>
      <c r="F40" s="25">
        <f>+E40+D40</f>
        <v>0</v>
      </c>
      <c r="G40" s="25">
        <f>+G41</f>
        <v>0</v>
      </c>
      <c r="H40" s="25">
        <f>+H41</f>
        <v>0</v>
      </c>
      <c r="I40" s="25">
        <f>+H40-D40</f>
        <v>0</v>
      </c>
    </row>
    <row r="41" spans="1:9" x14ac:dyDescent="0.25">
      <c r="A41" s="11"/>
      <c r="B41" s="44" t="s">
        <v>15</v>
      </c>
      <c r="C41" s="45"/>
      <c r="D41" s="16">
        <v>0</v>
      </c>
      <c r="E41" s="16">
        <v>0</v>
      </c>
      <c r="F41" s="16">
        <f>+E41+D41</f>
        <v>0</v>
      </c>
      <c r="G41" s="16">
        <v>0</v>
      </c>
      <c r="H41" s="16">
        <v>0</v>
      </c>
      <c r="I41" s="16">
        <f>+H41-D41</f>
        <v>0</v>
      </c>
    </row>
    <row r="42" spans="1:9" ht="15.75" thickBot="1" x14ac:dyDescent="0.3">
      <c r="A42" s="4"/>
      <c r="B42" s="46"/>
      <c r="C42" s="47"/>
      <c r="D42" s="6"/>
      <c r="E42" s="6"/>
      <c r="F42" s="6"/>
      <c r="G42" s="6"/>
      <c r="H42" s="6"/>
      <c r="I42" s="6"/>
    </row>
    <row r="43" spans="1:9" ht="15.75" thickBot="1" x14ac:dyDescent="0.3">
      <c r="A43" s="7"/>
      <c r="B43" s="8"/>
      <c r="C43" s="9" t="s">
        <v>16</v>
      </c>
      <c r="D43" s="17">
        <f>+D40+D34+D24</f>
        <v>7609755141</v>
      </c>
      <c r="E43" s="17">
        <f>+E40+E34+E24</f>
        <v>40859058.300000049</v>
      </c>
      <c r="F43" s="17">
        <f>+E43+D43</f>
        <v>7650614199.3000002</v>
      </c>
      <c r="G43" s="17">
        <f>+G40+G34+G24</f>
        <v>7126837354.9899979</v>
      </c>
      <c r="H43" s="17">
        <f>+H40+H34+H24</f>
        <v>7116040540.6499977</v>
      </c>
      <c r="I43" s="33">
        <f>+H43-D43</f>
        <v>-493714600.35000229</v>
      </c>
    </row>
    <row r="44" spans="1:9" ht="15.75" thickBot="1" x14ac:dyDescent="0.3">
      <c r="E44" s="10"/>
      <c r="F44" s="10"/>
      <c r="G44" s="48" t="s">
        <v>17</v>
      </c>
      <c r="H44" s="49"/>
      <c r="I44" s="34"/>
    </row>
    <row r="45" spans="1:9" x14ac:dyDescent="0.25">
      <c r="E45" s="10"/>
      <c r="F45" s="10"/>
      <c r="G45" s="27"/>
      <c r="H45" s="27"/>
      <c r="I45" s="28"/>
    </row>
    <row r="46" spans="1:9" x14ac:dyDescent="0.25">
      <c r="A46" s="43" t="s">
        <v>24</v>
      </c>
      <c r="B46" s="43"/>
      <c r="C46" s="43"/>
      <c r="D46" s="43"/>
      <c r="E46" s="43"/>
      <c r="F46" s="43"/>
      <c r="G46" s="43"/>
      <c r="H46" s="43"/>
      <c r="I46" s="43"/>
    </row>
    <row r="47" spans="1:9" x14ac:dyDescent="0.25">
      <c r="A47" s="18"/>
      <c r="B47" s="18"/>
      <c r="C47" s="18"/>
      <c r="D47" s="26"/>
      <c r="E47" s="26"/>
      <c r="F47" s="26"/>
      <c r="G47" s="26"/>
      <c r="H47" s="26"/>
    </row>
    <row r="48" spans="1:9" x14ac:dyDescent="0.25">
      <c r="A48" s="18"/>
      <c r="B48" s="18"/>
      <c r="C48" s="18"/>
    </row>
    <row r="50" spans="2:9" ht="15" customHeight="1" x14ac:dyDescent="0.25"/>
    <row r="51" spans="2:9" x14ac:dyDescent="0.25">
      <c r="B51" s="35"/>
      <c r="C51" s="35"/>
      <c r="E51" s="78"/>
      <c r="F51" s="78"/>
      <c r="H51" s="35"/>
      <c r="I51" s="35"/>
    </row>
    <row r="52" spans="2:9" x14ac:dyDescent="0.25">
      <c r="B52" s="35"/>
      <c r="C52" s="35"/>
      <c r="E52" s="35"/>
      <c r="F52" s="35"/>
      <c r="H52" s="79"/>
      <c r="I52" s="79"/>
    </row>
    <row r="56" spans="2:9" x14ac:dyDescent="0.25">
      <c r="E56" s="26"/>
      <c r="F56" s="26"/>
      <c r="G56" s="26"/>
      <c r="H56" s="26"/>
    </row>
  </sheetData>
  <mergeCells count="51">
    <mergeCell ref="A6:C7"/>
    <mergeCell ref="D6:H6"/>
    <mergeCell ref="I6:I7"/>
    <mergeCell ref="A1:I1"/>
    <mergeCell ref="A2:I2"/>
    <mergeCell ref="A3:I3"/>
    <mergeCell ref="A4:I4"/>
    <mergeCell ref="A5:I5"/>
    <mergeCell ref="I19:I20"/>
    <mergeCell ref="G20:H20"/>
    <mergeCell ref="A8:C8"/>
    <mergeCell ref="A9:C9"/>
    <mergeCell ref="A10:C10"/>
    <mergeCell ref="A11:C11"/>
    <mergeCell ref="A12:C12"/>
    <mergeCell ref="A13:C13"/>
    <mergeCell ref="B26:C26"/>
    <mergeCell ref="A14:C14"/>
    <mergeCell ref="A15:C15"/>
    <mergeCell ref="A16:C16"/>
    <mergeCell ref="A17:C17"/>
    <mergeCell ref="A22:C23"/>
    <mergeCell ref="D22:H22"/>
    <mergeCell ref="I22:I23"/>
    <mergeCell ref="A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9:C39"/>
    <mergeCell ref="A40:C40"/>
    <mergeCell ref="B41:C41"/>
    <mergeCell ref="B42:C42"/>
    <mergeCell ref="I43:I44"/>
    <mergeCell ref="G44:H44"/>
    <mergeCell ref="A46:I46"/>
    <mergeCell ref="B51:C51"/>
    <mergeCell ref="B52:C52"/>
    <mergeCell ref="E51:F51"/>
    <mergeCell ref="E52:F52"/>
    <mergeCell ref="H51:I51"/>
    <mergeCell ref="H52:I52"/>
  </mergeCells>
  <hyperlinks>
    <hyperlink ref="B29" r:id="rId1" location="m_-813585370397300400_m_8309836947908181285_m_-1312309309283744656__ftn1" display="https://mail.google.com/mail/u/0?ui=2&amp;ik=15e59dc3ff&amp;view=lg&amp;permmsgid=msg-a%3Ar7851279606407284414&amp;ser=1 - m_-813585370397300400_m_8309836947908181285_m_-1312309309283744656__ftn1" xr:uid="{700AD80D-A1C8-489A-B7F6-C7B0DE147605}"/>
    <hyperlink ref="B30" r:id="rId2" location="m_-813585370397300400_m_8309836947908181285_m_-1312309309283744656__ftn2" display="https://mail.google.com/mail/u/0?ui=2&amp;ik=15e59dc3ff&amp;view=lg&amp;permmsgid=msg-a%3Ar7851279606407284414&amp;ser=1 - m_-813585370397300400_m_8309836947908181285_m_-1312309309283744656__ftn2" xr:uid="{0E365698-6C56-4E12-9232-AB661E16C7FD}"/>
    <hyperlink ref="B37" r:id="rId3" location="m_-813585370397300400_m_8309836947908181285_m_-1312309309283744656__ftn3" display="https://mail.google.com/mail/u/0?ui=2&amp;ik=15e59dc3ff&amp;view=lg&amp;permmsgid=msg-a%3Ar7851279606407284414&amp;ser=1 - m_-813585370397300400_m_8309836947908181285_m_-1312309309283744656__ftn3" xr:uid="{6CC74A1A-4EE0-491B-A34A-E2AC7A10F136}"/>
  </hyperlinks>
  <printOptions horizontalCentered="1"/>
  <pageMargins left="0.25" right="0.25" top="0.75" bottom="0.75" header="0.3" footer="0.3"/>
  <pageSetup paperSize="9" scale="60" fitToHeight="0" orientation="portrait" r:id="rId4"/>
  <ignoredErrors>
    <ignoredError sqref="F32:F43 F24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EAI</vt:lpstr>
      <vt:lpstr>EAI 2</vt:lpstr>
      <vt:lpstr>EAI!Área_de_impresión</vt:lpstr>
      <vt:lpstr>'EAI 2'!Área_de_impresión</vt:lpstr>
      <vt:lpstr>EAI!Títulos_a_imprimir</vt:lpstr>
      <vt:lpstr>'EAI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Sanchez Torres</dc:creator>
  <cp:lastModifiedBy>Maricela Perez Dimas</cp:lastModifiedBy>
  <cp:lastPrinted>2025-10-31T14:46:45Z</cp:lastPrinted>
  <dcterms:created xsi:type="dcterms:W3CDTF">2019-02-11T19:56:44Z</dcterms:created>
  <dcterms:modified xsi:type="dcterms:W3CDTF">2026-01-30T18:04:21Z</dcterms:modified>
</cp:coreProperties>
</file>