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ABRIL 2024\INGRESOS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I12" i="1" l="1"/>
  <c r="I13" i="1"/>
  <c r="I14" i="1"/>
  <c r="F12" i="1" l="1"/>
  <c r="F13" i="1"/>
  <c r="F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0" i="1"/>
  <c r="F11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<sst xmlns="http://schemas.openxmlformats.org/spreadsheetml/2006/main" count="64" uniqueCount="35">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</sst>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topLeftCell="A43" zoomScaleNormal="100" zoomScalePageLayoutView="50" workbookViewId="0">
      <selection activeCell="B62" sqref="B6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3444000000</v>
      </c>
      <c r="E9" s="16">
        <v>0</v>
      </c>
      <c r="F9" s="16">
        <f>+E9+D9</f>
        <v>3444000000</v>
      </c>
      <c r="G9" s="16">
        <v>1848561007.8800001</v>
      </c>
      <c r="H9" s="16">
        <v>1848561007.8800001</v>
      </c>
      <c r="I9" s="16">
        <f>+H9-D9</f>
        <v>-1595438992.1199999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683251500</v>
      </c>
      <c r="E12" s="17">
        <v>21792338.520000003</v>
      </c>
      <c r="F12" s="17">
        <f t="shared" si="0"/>
        <v>705043838.51999998</v>
      </c>
      <c r="G12" s="17">
        <v>233693413.80999982</v>
      </c>
      <c r="H12" s="17">
        <v>233693413.80999982</v>
      </c>
      <c r="I12" s="17">
        <f t="shared" si="1"/>
        <v>-449558086.19000018</v>
      </c>
      <c r="J12" s="27"/>
    </row>
    <row r="13" spans="1:10" x14ac:dyDescent="0.25">
      <c r="A13" s="60" t="s">
        <v>14</v>
      </c>
      <c r="B13" s="61"/>
      <c r="C13" s="61"/>
      <c r="D13" s="17">
        <v>180000000</v>
      </c>
      <c r="E13" s="17">
        <v>24043155.580000009</v>
      </c>
      <c r="F13" s="17">
        <f t="shared" si="0"/>
        <v>204043155.58000001</v>
      </c>
      <c r="G13" s="17">
        <v>82757388.300000012</v>
      </c>
      <c r="H13" s="17">
        <v>82757388.300000012</v>
      </c>
      <c r="I13" s="17">
        <f t="shared" si="1"/>
        <v>-97242611.699999988</v>
      </c>
      <c r="J13" s="27"/>
    </row>
    <row r="14" spans="1:10" x14ac:dyDescent="0.25">
      <c r="A14" s="42" t="s">
        <v>15</v>
      </c>
      <c r="B14" s="43"/>
      <c r="C14" s="43"/>
      <c r="D14" s="17">
        <v>216000000</v>
      </c>
      <c r="E14" s="17">
        <v>47736580.730000012</v>
      </c>
      <c r="F14" s="17">
        <f t="shared" si="0"/>
        <v>263736580.73000002</v>
      </c>
      <c r="G14" s="17">
        <v>71832169.37000002</v>
      </c>
      <c r="H14" s="17">
        <v>71831821.37000002</v>
      </c>
      <c r="I14" s="17">
        <f t="shared" si="1"/>
        <v>-144168178.63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2876748500</v>
      </c>
      <c r="E16" s="17">
        <v>40167405.700000003</v>
      </c>
      <c r="F16" s="17">
        <f t="shared" si="0"/>
        <v>2916915905.6999998</v>
      </c>
      <c r="G16" s="17">
        <v>1122620986.03</v>
      </c>
      <c r="H16" s="17">
        <v>1122620986.03</v>
      </c>
      <c r="I16" s="17">
        <f t="shared" si="1"/>
        <v>-1754127513.97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133739480.53000002</v>
      </c>
      <c r="F20" s="18">
        <f>SUM(F9:F19)</f>
        <v>7533739480.5299997</v>
      </c>
      <c r="G20" s="18">
        <f>SUM(G9:G19)</f>
        <v>3359464965.3900003</v>
      </c>
      <c r="H20" s="18">
        <f>SUM(H9:H19)</f>
        <v>3359464617.3900003</v>
      </c>
      <c r="I20" s="77">
        <f>+H20-D20</f>
        <v>-4040535382.6099997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80" t="s">
        <v>21</v>
      </c>
      <c r="H21" s="81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82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7400000000</v>
      </c>
      <c r="E25" s="20">
        <f>+E26+E27+E28+E29+E30+E31+E32+E33</f>
        <v>133739480.53000002</v>
      </c>
      <c r="F25" s="20">
        <f t="shared" ref="F25:F33" si="2">+E25+D25</f>
        <v>7533739480.5299997</v>
      </c>
      <c r="G25" s="20">
        <f>+G26+G27+G28+G29+G30+G31+G32+G33</f>
        <v>3359464965.3900003</v>
      </c>
      <c r="H25" s="20">
        <f>+H26+H27+H28+H29+H30+H31+H32+H33</f>
        <v>3359464617.3900003</v>
      </c>
      <c r="I25" s="21">
        <f t="shared" ref="I25:I33" si="3">+H25-D25</f>
        <v>-4040535382.6099997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1848561007.8800001</v>
      </c>
      <c r="H26" s="23">
        <f>+H9</f>
        <v>1848561007.8800001</v>
      </c>
      <c r="I26" s="23">
        <f t="shared" si="3"/>
        <v>-1595438992.1199999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683251500</v>
      </c>
      <c r="E29" s="23">
        <f>E12</f>
        <v>21792338.520000003</v>
      </c>
      <c r="F29" s="23">
        <f t="shared" si="2"/>
        <v>705043838.51999998</v>
      </c>
      <c r="G29" s="23">
        <f t="shared" ref="G29:H31" si="5">+G12</f>
        <v>233693413.80999982</v>
      </c>
      <c r="H29" s="23">
        <f t="shared" si="5"/>
        <v>233693413.80999982</v>
      </c>
      <c r="I29" s="23">
        <f t="shared" si="3"/>
        <v>-449558086.19000018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180000000</v>
      </c>
      <c r="E30" s="23">
        <f t="shared" ref="E30:E31" si="6">E13</f>
        <v>24043155.580000009</v>
      </c>
      <c r="F30" s="23">
        <f t="shared" si="2"/>
        <v>204043155.58000001</v>
      </c>
      <c r="G30" s="23">
        <f t="shared" si="5"/>
        <v>82757388.300000012</v>
      </c>
      <c r="H30" s="23">
        <f t="shared" si="5"/>
        <v>82757388.300000012</v>
      </c>
      <c r="I30" s="23">
        <f t="shared" si="3"/>
        <v>-97242611.699999988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216000000</v>
      </c>
      <c r="E31" s="23">
        <f t="shared" si="6"/>
        <v>47736580.730000012</v>
      </c>
      <c r="F31" s="23">
        <f t="shared" si="2"/>
        <v>263736580.73000002</v>
      </c>
      <c r="G31" s="23">
        <f t="shared" si="5"/>
        <v>71832169.37000002</v>
      </c>
      <c r="H31" s="23">
        <f t="shared" si="5"/>
        <v>71831821.37000002</v>
      </c>
      <c r="I31" s="23">
        <f t="shared" si="3"/>
        <v>-144168178.63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2876748500</v>
      </c>
      <c r="E32" s="23">
        <f>E16</f>
        <v>40167405.700000003</v>
      </c>
      <c r="F32" s="23">
        <f t="shared" si="2"/>
        <v>2916915905.6999998</v>
      </c>
      <c r="G32" s="23">
        <f>+G16</f>
        <v>1122620986.03</v>
      </c>
      <c r="H32" s="23">
        <f>+H16</f>
        <v>1122620986.03</v>
      </c>
      <c r="I32" s="23">
        <f t="shared" si="3"/>
        <v>-1754127513.97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133739480.53000002</v>
      </c>
      <c r="F44" s="18">
        <f>+E44+D44</f>
        <v>7533739480.5299997</v>
      </c>
      <c r="G44" s="18">
        <f>+G41+G35+G25</f>
        <v>3359464965.3900003</v>
      </c>
      <c r="H44" s="18">
        <f>+H41+H35+H25</f>
        <v>3359464617.3900003</v>
      </c>
      <c r="I44" s="77">
        <f>+H44-D44</f>
        <v>-4040535382.6099997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79" t="s">
        <v>33</v>
      </c>
      <c r="B47" s="79"/>
      <c r="C47" s="79"/>
      <c r="D47" s="79"/>
      <c r="E47" s="79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5"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2024-05-07T22:20:53Z</cp:lastPrinted>
  <dcterms:created xsi:type="dcterms:W3CDTF">2019-02-11T19:56:44Z</dcterms:created>
  <dcterms:modified xsi:type="dcterms:W3CDTF">2024-05-21T20:39:26Z</dcterms:modified>
</cp:coreProperties>
</file>