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<sst xmlns="http://schemas.openxmlformats.org/spreadsheetml/2006/main" count="64" uniqueCount="35">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</sst>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topLeftCell="A37" zoomScale="90" zoomScaleNormal="90" zoomScalePageLayoutView="50" workbookViewId="0">
      <selection activeCell="I52" sqref="I52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10" x14ac:dyDescent="0.25">
      <c r="A4" s="47" t="s">
        <v>32</v>
      </c>
      <c r="B4" s="47"/>
      <c r="C4" s="47"/>
      <c r="D4" s="47"/>
      <c r="E4" s="47"/>
      <c r="F4" s="47"/>
      <c r="G4" s="47"/>
      <c r="H4" s="47"/>
      <c r="I4" s="47"/>
    </row>
    <row r="5" spans="1:10" ht="15.75" thickBot="1" x14ac:dyDescent="0.3">
      <c r="A5" s="47" t="s">
        <v>34</v>
      </c>
      <c r="B5" s="47"/>
      <c r="C5" s="47"/>
      <c r="D5" s="47"/>
      <c r="E5" s="47"/>
      <c r="F5" s="47"/>
      <c r="G5" s="47"/>
      <c r="H5" s="47"/>
      <c r="I5" s="47"/>
    </row>
    <row r="6" spans="1:10" ht="15.75" thickBot="1" x14ac:dyDescent="0.3">
      <c r="A6" s="48" t="s">
        <v>0</v>
      </c>
      <c r="B6" s="49"/>
      <c r="C6" s="50"/>
      <c r="D6" s="42" t="s">
        <v>1</v>
      </c>
      <c r="E6" s="43"/>
      <c r="F6" s="43"/>
      <c r="G6" s="43"/>
      <c r="H6" s="44"/>
      <c r="I6" s="57" t="s">
        <v>2</v>
      </c>
    </row>
    <row r="7" spans="1:10" ht="24.75" thickBot="1" x14ac:dyDescent="0.3">
      <c r="A7" s="51"/>
      <c r="B7" s="52"/>
      <c r="C7" s="5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54"/>
      <c r="B8" s="55"/>
      <c r="C8" s="5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8" t="s">
        <v>10</v>
      </c>
      <c r="B9" s="59"/>
      <c r="C9" s="59"/>
      <c r="D9" s="16">
        <v>2737367953</v>
      </c>
      <c r="E9" s="16">
        <v>192940868.94999996</v>
      </c>
      <c r="F9" s="16">
        <f>+E9+D9</f>
        <v>2930308821.9499998</v>
      </c>
      <c r="G9" s="16">
        <v>2881084460.8300009</v>
      </c>
      <c r="H9" s="16">
        <v>2881084460.8300009</v>
      </c>
      <c r="I9" s="16">
        <f>+H9-D9</f>
        <v>143716507.83000088</v>
      </c>
      <c r="J9" s="27"/>
    </row>
    <row r="10" spans="1:10" x14ac:dyDescent="0.25">
      <c r="A10" s="60" t="s">
        <v>11</v>
      </c>
      <c r="B10" s="61"/>
      <c r="C10" s="61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0" t="s">
        <v>12</v>
      </c>
      <c r="B11" s="61"/>
      <c r="C11" s="61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0" t="s">
        <v>13</v>
      </c>
      <c r="B12" s="61"/>
      <c r="C12" s="61"/>
      <c r="D12" s="17">
        <v>559746562</v>
      </c>
      <c r="E12" s="17">
        <v>75426177.359999985</v>
      </c>
      <c r="F12" s="17">
        <f t="shared" si="0"/>
        <v>635172739.36000001</v>
      </c>
      <c r="G12" s="17">
        <v>512166424.99999988</v>
      </c>
      <c r="H12" s="17">
        <v>512166424.99999988</v>
      </c>
      <c r="I12" s="17">
        <f t="shared" si="1"/>
        <v>-47580137.000000119</v>
      </c>
      <c r="J12" s="27"/>
    </row>
    <row r="13" spans="1:10" x14ac:dyDescent="0.25">
      <c r="A13" s="62" t="s">
        <v>14</v>
      </c>
      <c r="B13" s="63"/>
      <c r="C13" s="63"/>
      <c r="D13" s="17">
        <v>110000000</v>
      </c>
      <c r="E13" s="17">
        <v>127389263.40000002</v>
      </c>
      <c r="F13" s="17">
        <f t="shared" si="0"/>
        <v>237389263.40000004</v>
      </c>
      <c r="G13" s="17">
        <v>205571539.5</v>
      </c>
      <c r="H13" s="17">
        <v>205571539.5</v>
      </c>
      <c r="I13" s="17">
        <f t="shared" si="1"/>
        <v>95571539.5</v>
      </c>
      <c r="J13" s="27"/>
    </row>
    <row r="14" spans="1:10" x14ac:dyDescent="0.25">
      <c r="A14" s="60" t="s">
        <v>15</v>
      </c>
      <c r="B14" s="61"/>
      <c r="C14" s="61"/>
      <c r="D14" s="17">
        <v>175000000</v>
      </c>
      <c r="E14" s="17">
        <v>159191383.24000001</v>
      </c>
      <c r="F14" s="17">
        <f t="shared" si="0"/>
        <v>334191383.24000001</v>
      </c>
      <c r="G14" s="17">
        <v>220368180.59000003</v>
      </c>
      <c r="H14" s="17">
        <v>220368180.59000003</v>
      </c>
      <c r="I14" s="17">
        <f t="shared" si="1"/>
        <v>45368180.590000033</v>
      </c>
      <c r="J14" s="27"/>
    </row>
    <row r="15" spans="1:10" ht="27" customHeight="1" x14ac:dyDescent="0.25">
      <c r="A15" s="64" t="s">
        <v>16</v>
      </c>
      <c r="B15" s="65"/>
      <c r="C15" s="36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0" t="s">
        <v>17</v>
      </c>
      <c r="B16" s="61"/>
      <c r="C16" s="61"/>
      <c r="D16" s="17">
        <v>2457885485</v>
      </c>
      <c r="E16" s="17">
        <v>231228777.09000003</v>
      </c>
      <c r="F16" s="17">
        <f t="shared" si="0"/>
        <v>2689114262.0900002</v>
      </c>
      <c r="G16" s="17">
        <v>2292867736.4000001</v>
      </c>
      <c r="H16" s="17">
        <v>2290350736.4000001</v>
      </c>
      <c r="I16" s="17">
        <f t="shared" si="1"/>
        <v>-167534748.5999999</v>
      </c>
      <c r="J16" s="27"/>
    </row>
    <row r="17" spans="1:12" ht="29.25" customHeight="1" x14ac:dyDescent="0.25">
      <c r="A17" s="60" t="s">
        <v>18</v>
      </c>
      <c r="B17" s="61"/>
      <c r="C17" s="61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0" t="s">
        <v>19</v>
      </c>
      <c r="B18" s="61"/>
      <c r="C18" s="61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786176470.04000008</v>
      </c>
      <c r="F20" s="18">
        <f>SUM(F9:F19)</f>
        <v>6826176470.04</v>
      </c>
      <c r="G20" s="18">
        <f>SUM(G9:G19)</f>
        <v>6112058342.3200016</v>
      </c>
      <c r="H20" s="18">
        <f>SUM(H9:H19)</f>
        <v>6109541342.3200016</v>
      </c>
      <c r="I20" s="31">
        <f>+H20-D20</f>
        <v>69541342.320001602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3" t="s">
        <v>21</v>
      </c>
      <c r="H21" s="34"/>
      <c r="I21" s="32"/>
    </row>
    <row r="22" spans="1:12" ht="15.75" thickBot="1" x14ac:dyDescent="0.3">
      <c r="A22" s="66" t="s">
        <v>22</v>
      </c>
      <c r="B22" s="67"/>
      <c r="C22" s="68"/>
      <c r="D22" s="42" t="s">
        <v>1</v>
      </c>
      <c r="E22" s="43"/>
      <c r="F22" s="43"/>
      <c r="G22" s="43"/>
      <c r="H22" s="44"/>
      <c r="I22" s="45" t="s">
        <v>2</v>
      </c>
    </row>
    <row r="23" spans="1:12" ht="24.75" thickBot="1" x14ac:dyDescent="0.3">
      <c r="A23" s="69"/>
      <c r="B23" s="70"/>
      <c r="C23" s="7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2" ht="15.75" thickBot="1" x14ac:dyDescent="0.3">
      <c r="A24" s="72"/>
      <c r="B24" s="73"/>
      <c r="C24" s="7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5" t="s">
        <v>23</v>
      </c>
      <c r="B25" s="76"/>
      <c r="C25" s="77"/>
      <c r="D25" s="22">
        <f>+D26+D27+D28+D29+D30+D31+D32+D33</f>
        <v>6040000000</v>
      </c>
      <c r="E25" s="20">
        <f>+E26+E27+E28+E29+E30+E31+E32+E33</f>
        <v>786176470.04000008</v>
      </c>
      <c r="F25" s="20">
        <f t="shared" ref="F25:F33" si="2">+E25+D25</f>
        <v>6826176470.04</v>
      </c>
      <c r="G25" s="20">
        <f>+G26+G27+G28+G29+G30+G31+G32+G33</f>
        <v>6112058342.3200016</v>
      </c>
      <c r="H25" s="20">
        <f>+H26+H27+H28+H29+H30+H31+H32+H33</f>
        <v>6109541342.3200016</v>
      </c>
      <c r="I25" s="21">
        <f t="shared" ref="I25:I33" si="3">+H25-D25</f>
        <v>69541342.320001602</v>
      </c>
    </row>
    <row r="26" spans="1:12" x14ac:dyDescent="0.25">
      <c r="A26" s="11">
        <v>1</v>
      </c>
      <c r="B26" s="40" t="s">
        <v>10</v>
      </c>
      <c r="C26" s="41"/>
      <c r="D26" s="23">
        <f t="shared" ref="D26:D31" si="4">+D9</f>
        <v>2737367953</v>
      </c>
      <c r="E26" s="23">
        <f>E9</f>
        <v>192940868.94999996</v>
      </c>
      <c r="F26" s="23">
        <f t="shared" si="2"/>
        <v>2930308821.9499998</v>
      </c>
      <c r="G26" s="23">
        <f>+G9</f>
        <v>2881084460.8300009</v>
      </c>
      <c r="H26" s="23">
        <f>+H9</f>
        <v>2881084460.8300009</v>
      </c>
      <c r="I26" s="23">
        <f t="shared" si="3"/>
        <v>143716507.83000088</v>
      </c>
    </row>
    <row r="27" spans="1:12" ht="16.5" customHeight="1" x14ac:dyDescent="0.25">
      <c r="A27" s="11">
        <v>2</v>
      </c>
      <c r="B27" s="40" t="s">
        <v>11</v>
      </c>
      <c r="C27" s="41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0" t="s">
        <v>12</v>
      </c>
      <c r="C28" s="41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0" t="s">
        <v>13</v>
      </c>
      <c r="C29" s="41"/>
      <c r="D29" s="23">
        <f t="shared" si="4"/>
        <v>559746562</v>
      </c>
      <c r="E29" s="23">
        <f>E12</f>
        <v>75426177.359999985</v>
      </c>
      <c r="F29" s="23">
        <f t="shared" si="2"/>
        <v>635172739.36000001</v>
      </c>
      <c r="G29" s="23">
        <f t="shared" ref="G29:H31" si="5">+G12</f>
        <v>512166424.99999988</v>
      </c>
      <c r="H29" s="23">
        <f t="shared" si="5"/>
        <v>512166424.99999988</v>
      </c>
      <c r="I29" s="23">
        <f t="shared" si="3"/>
        <v>-47580137.000000119</v>
      </c>
    </row>
    <row r="30" spans="1:12" ht="15" customHeight="1" x14ac:dyDescent="0.25">
      <c r="A30" s="11">
        <v>5</v>
      </c>
      <c r="B30" s="40" t="s">
        <v>14</v>
      </c>
      <c r="C30" s="41"/>
      <c r="D30" s="23">
        <f t="shared" si="4"/>
        <v>110000000</v>
      </c>
      <c r="E30" s="23">
        <f t="shared" ref="E30:E31" si="6">E13</f>
        <v>127389263.40000002</v>
      </c>
      <c r="F30" s="23">
        <f t="shared" si="2"/>
        <v>237389263.40000004</v>
      </c>
      <c r="G30" s="23">
        <f t="shared" si="5"/>
        <v>205571539.5</v>
      </c>
      <c r="H30" s="23">
        <f t="shared" si="5"/>
        <v>205571539.5</v>
      </c>
      <c r="I30" s="23">
        <f t="shared" si="3"/>
        <v>95571539.5</v>
      </c>
    </row>
    <row r="31" spans="1:12" ht="15" customHeight="1" x14ac:dyDescent="0.25">
      <c r="A31" s="11">
        <v>6</v>
      </c>
      <c r="B31" s="40" t="s">
        <v>15</v>
      </c>
      <c r="C31" s="41"/>
      <c r="D31" s="23">
        <f t="shared" si="4"/>
        <v>175000000</v>
      </c>
      <c r="E31" s="23">
        <f t="shared" si="6"/>
        <v>159191383.24000001</v>
      </c>
      <c r="F31" s="23">
        <f t="shared" si="2"/>
        <v>334191383.24000001</v>
      </c>
      <c r="G31" s="23">
        <f t="shared" si="5"/>
        <v>220368180.59000003</v>
      </c>
      <c r="H31" s="23">
        <f t="shared" si="5"/>
        <v>220368180.59000003</v>
      </c>
      <c r="I31" s="23">
        <f t="shared" si="3"/>
        <v>45368180.590000033</v>
      </c>
    </row>
    <row r="32" spans="1:12" ht="42" customHeight="1" x14ac:dyDescent="0.25">
      <c r="A32" s="11">
        <v>7</v>
      </c>
      <c r="B32" s="40" t="s">
        <v>17</v>
      </c>
      <c r="C32" s="41"/>
      <c r="D32" s="23">
        <f>+D16</f>
        <v>2457885485</v>
      </c>
      <c r="E32" s="23">
        <f>E16</f>
        <v>231228777.09000003</v>
      </c>
      <c r="F32" s="23">
        <f t="shared" si="2"/>
        <v>2689114262.0900002</v>
      </c>
      <c r="G32" s="23">
        <f>+G16</f>
        <v>2292867736.4000001</v>
      </c>
      <c r="H32" s="23">
        <f>+H16</f>
        <v>2290350736.4000001</v>
      </c>
      <c r="I32" s="23">
        <f t="shared" si="3"/>
        <v>-167534748.5999999</v>
      </c>
    </row>
    <row r="33" spans="1:9" ht="26.25" customHeight="1" x14ac:dyDescent="0.25">
      <c r="A33" s="11">
        <v>8</v>
      </c>
      <c r="B33" s="40" t="s">
        <v>18</v>
      </c>
      <c r="C33" s="41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5"/>
      <c r="C34" s="36"/>
      <c r="D34" s="24"/>
      <c r="E34" s="3"/>
      <c r="F34" s="3"/>
      <c r="G34" s="3"/>
      <c r="H34" s="3"/>
      <c r="I34" s="3"/>
    </row>
    <row r="35" spans="1:9" ht="48.75" customHeight="1" x14ac:dyDescent="0.25">
      <c r="A35" s="37" t="s">
        <v>24</v>
      </c>
      <c r="B35" s="38"/>
      <c r="C35" s="39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0" t="s">
        <v>11</v>
      </c>
      <c r="C36" s="41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0" t="s">
        <v>14</v>
      </c>
      <c r="C37" s="41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0" t="s">
        <v>16</v>
      </c>
      <c r="C38" s="41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0" t="s">
        <v>18</v>
      </c>
      <c r="C39" s="41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5"/>
      <c r="C40" s="36"/>
      <c r="D40" s="25"/>
      <c r="E40" s="3"/>
      <c r="F40" s="3"/>
      <c r="G40" s="3"/>
      <c r="H40" s="3"/>
      <c r="I40" s="3"/>
    </row>
    <row r="41" spans="1:9" x14ac:dyDescent="0.25">
      <c r="A41" s="37" t="s">
        <v>19</v>
      </c>
      <c r="B41" s="38"/>
      <c r="C41" s="39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0" t="s">
        <v>19</v>
      </c>
      <c r="C42" s="41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8"/>
      <c r="C43" s="7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786176470.04000008</v>
      </c>
      <c r="F44" s="18">
        <f>+E44+D44</f>
        <v>6826176470.04</v>
      </c>
      <c r="G44" s="18">
        <f>+G41+G35+G25</f>
        <v>6112058342.3200016</v>
      </c>
      <c r="H44" s="18">
        <f>+H41+H35+H25</f>
        <v>6109541342.3200016</v>
      </c>
      <c r="I44" s="31">
        <f>+H44-D44</f>
        <v>69541342.320001602</v>
      </c>
    </row>
    <row r="45" spans="1:9" ht="15.75" thickBot="1" x14ac:dyDescent="0.3">
      <c r="E45" s="10"/>
      <c r="F45" s="10"/>
      <c r="G45" s="80" t="s">
        <v>21</v>
      </c>
      <c r="H45" s="81"/>
      <c r="I45" s="32"/>
    </row>
    <row r="46" spans="1:9" x14ac:dyDescent="0.25">
      <c r="E46" s="28"/>
      <c r="F46" s="28"/>
      <c r="G46" s="29"/>
      <c r="H46" s="29"/>
      <c r="I46" s="30"/>
    </row>
    <row r="47" spans="1:9" ht="15" customHeight="1" x14ac:dyDescent="0.25">
      <c r="A47" s="82" t="s">
        <v>33</v>
      </c>
      <c r="B47" s="82"/>
      <c r="C47" s="82"/>
      <c r="D47" s="82"/>
      <c r="E47" s="82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3" spans="1:8" x14ac:dyDescent="0.25">
      <c r="D53" s="27"/>
      <c r="E53" s="27"/>
      <c r="F53" s="27"/>
      <c r="G53" s="27"/>
      <c r="H53" s="27"/>
    </row>
  </sheetData>
  <mergeCells count="44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2023-10-24T20:56:23Z</cp:lastPrinted>
  <dcterms:created xsi:type="dcterms:W3CDTF">2019-02-11T19:56:44Z</dcterms:created>
  <dcterms:modified xsi:type="dcterms:W3CDTF">2023-10-24T20:57:37Z</dcterms:modified>
</cp:coreProperties>
</file>