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<sst xmlns="http://schemas.openxmlformats.org/spreadsheetml/2006/main" count="64" uniqueCount="35">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</sst>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zoomScaleNormal="100" zoomScalePageLayoutView="50" workbookViewId="0">
      <selection activeCell="C59" sqref="C59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502828823.96999997</v>
      </c>
      <c r="F9" s="16">
        <f>+E9+D9</f>
        <v>3240196776.9699998</v>
      </c>
      <c r="G9" s="16">
        <v>3238389220.4700007</v>
      </c>
      <c r="H9" s="16">
        <v>3238389220.4700007</v>
      </c>
      <c r="I9" s="16">
        <f>+H9-D9</f>
        <v>501021267.47000074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559746562</v>
      </c>
      <c r="E12" s="17">
        <v>118253105.89999999</v>
      </c>
      <c r="F12" s="17">
        <f t="shared" si="0"/>
        <v>677999667.89999998</v>
      </c>
      <c r="G12" s="17">
        <v>623445805.53999996</v>
      </c>
      <c r="H12" s="17">
        <v>623445805.53999996</v>
      </c>
      <c r="I12" s="17">
        <f t="shared" si="1"/>
        <v>63699243.539999962</v>
      </c>
      <c r="J12" s="27"/>
    </row>
    <row r="13" spans="1:10" x14ac:dyDescent="0.25">
      <c r="A13" s="60" t="s">
        <v>14</v>
      </c>
      <c r="B13" s="61"/>
      <c r="C13" s="61"/>
      <c r="D13" s="17">
        <v>110000000</v>
      </c>
      <c r="E13" s="17">
        <v>163260155.97000003</v>
      </c>
      <c r="F13" s="17">
        <f t="shared" si="0"/>
        <v>273260155.97000003</v>
      </c>
      <c r="G13" s="17">
        <v>241302391.04000002</v>
      </c>
      <c r="H13" s="17">
        <v>241302391.04000002</v>
      </c>
      <c r="I13" s="17">
        <f t="shared" si="1"/>
        <v>131302391.04000002</v>
      </c>
      <c r="J13" s="27"/>
    </row>
    <row r="14" spans="1:10" x14ac:dyDescent="0.25">
      <c r="A14" s="42" t="s">
        <v>15</v>
      </c>
      <c r="B14" s="43"/>
      <c r="C14" s="43"/>
      <c r="D14" s="17">
        <v>175000000</v>
      </c>
      <c r="E14" s="17">
        <v>183483244.72999999</v>
      </c>
      <c r="F14" s="17">
        <f t="shared" si="0"/>
        <v>358483244.73000002</v>
      </c>
      <c r="G14" s="17">
        <v>248401885.55000001</v>
      </c>
      <c r="H14" s="17">
        <v>248388621.33000001</v>
      </c>
      <c r="I14" s="17">
        <f t="shared" si="1"/>
        <v>73388621.330000013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2457885485</v>
      </c>
      <c r="E16" s="17">
        <v>466291329.79000014</v>
      </c>
      <c r="F16" s="17">
        <f t="shared" si="0"/>
        <v>2924176814.79</v>
      </c>
      <c r="G16" s="17">
        <v>2739506136.3800001</v>
      </c>
      <c r="H16" s="17">
        <v>2739506136.3800001</v>
      </c>
      <c r="I16" s="17">
        <f t="shared" si="1"/>
        <v>281620651.38000011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1434116660.3600001</v>
      </c>
      <c r="F20" s="18">
        <f>SUM(F9:F19)</f>
        <v>7474116660.3599997</v>
      </c>
      <c r="G20" s="18">
        <f>SUM(G9:G19)</f>
        <v>7091045438.9800005</v>
      </c>
      <c r="H20" s="18">
        <f>SUM(H9:H19)</f>
        <v>7091032174.7600012</v>
      </c>
      <c r="I20" s="77">
        <f>+H20-D20</f>
        <v>1051032174.7600012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79" t="s">
        <v>21</v>
      </c>
      <c r="H21" s="80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81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6040000000</v>
      </c>
      <c r="E25" s="20">
        <f>+E26+E27+E28+E29+E30+E31+E32+E33</f>
        <v>1434116660.3600001</v>
      </c>
      <c r="F25" s="20">
        <f t="shared" ref="F25:F33" si="2">+E25+D25</f>
        <v>7474116660.3600006</v>
      </c>
      <c r="G25" s="20">
        <f>+G26+G27+G28+G29+G30+G31+G32+G33</f>
        <v>7091045438.9800005</v>
      </c>
      <c r="H25" s="20">
        <f>+H26+H27+H28+H29+H30+H31+H32+H33</f>
        <v>7091032174.7600012</v>
      </c>
      <c r="I25" s="21">
        <f t="shared" ref="I25:I33" si="3">+H25-D25</f>
        <v>1051032174.7600012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2737367953</v>
      </c>
      <c r="E26" s="23">
        <f>E9</f>
        <v>502828823.96999997</v>
      </c>
      <c r="F26" s="23">
        <f t="shared" si="2"/>
        <v>3240196776.9699998</v>
      </c>
      <c r="G26" s="23">
        <f>+G9</f>
        <v>3238389220.4700007</v>
      </c>
      <c r="H26" s="23">
        <f>+H9</f>
        <v>3238389220.4700007</v>
      </c>
      <c r="I26" s="23">
        <f t="shared" si="3"/>
        <v>501021267.47000074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559746562</v>
      </c>
      <c r="E29" s="23">
        <f>E12</f>
        <v>118253105.89999999</v>
      </c>
      <c r="F29" s="23">
        <f t="shared" si="2"/>
        <v>677999667.89999998</v>
      </c>
      <c r="G29" s="23">
        <f t="shared" ref="G29:H31" si="5">+G12</f>
        <v>623445805.53999996</v>
      </c>
      <c r="H29" s="23">
        <f t="shared" si="5"/>
        <v>623445805.53999996</v>
      </c>
      <c r="I29" s="23">
        <f t="shared" si="3"/>
        <v>63699243.539999962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110000000</v>
      </c>
      <c r="E30" s="23">
        <f t="shared" ref="E30:E31" si="6">E13</f>
        <v>163260155.97000003</v>
      </c>
      <c r="F30" s="23">
        <f t="shared" si="2"/>
        <v>273260155.97000003</v>
      </c>
      <c r="G30" s="23">
        <f t="shared" si="5"/>
        <v>241302391.04000002</v>
      </c>
      <c r="H30" s="23">
        <f t="shared" si="5"/>
        <v>241302391.04000002</v>
      </c>
      <c r="I30" s="23">
        <f t="shared" si="3"/>
        <v>131302391.04000002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175000000</v>
      </c>
      <c r="E31" s="23">
        <f t="shared" si="6"/>
        <v>183483244.72999999</v>
      </c>
      <c r="F31" s="23">
        <f t="shared" si="2"/>
        <v>358483244.73000002</v>
      </c>
      <c r="G31" s="23">
        <f t="shared" si="5"/>
        <v>248401885.55000001</v>
      </c>
      <c r="H31" s="23">
        <f t="shared" si="5"/>
        <v>248388621.33000001</v>
      </c>
      <c r="I31" s="23">
        <f t="shared" si="3"/>
        <v>73388621.330000013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2457885485</v>
      </c>
      <c r="E32" s="23">
        <f>E16</f>
        <v>466291329.79000014</v>
      </c>
      <c r="F32" s="23">
        <f t="shared" si="2"/>
        <v>2924176814.79</v>
      </c>
      <c r="G32" s="23">
        <f>+G16</f>
        <v>2739506136.3800001</v>
      </c>
      <c r="H32" s="23">
        <f>+H16</f>
        <v>2739506136.3800001</v>
      </c>
      <c r="I32" s="23">
        <f t="shared" si="3"/>
        <v>281620651.38000011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1434116660.3600001</v>
      </c>
      <c r="F44" s="18">
        <f>+E44+D44</f>
        <v>7474116660.3600006</v>
      </c>
      <c r="G44" s="18">
        <f>+G41+G35+G25</f>
        <v>7091045438.9800005</v>
      </c>
      <c r="H44" s="18">
        <f>+H41+H35+H25</f>
        <v>7091032174.7600012</v>
      </c>
      <c r="I44" s="77">
        <f>+H44-D44</f>
        <v>1051032174.7600012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82" t="s">
        <v>33</v>
      </c>
      <c r="B47" s="82"/>
      <c r="C47" s="82"/>
      <c r="D47" s="82"/>
      <c r="E47" s="8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2" spans="1:8" x14ac:dyDescent="0.25">
      <c r="D52" s="27"/>
      <c r="E52" s="27"/>
      <c r="F52" s="27"/>
      <c r="G52" s="27"/>
      <c r="H52" s="27"/>
    </row>
  </sheetData>
  <mergeCells count="44"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2023-12-05T21:20:35Z</cp:lastPrinted>
  <dcterms:created xsi:type="dcterms:W3CDTF">2019-02-11T19:56:44Z</dcterms:created>
  <dcterms:modified xsi:type="dcterms:W3CDTF">2023-12-20T15:09:51Z</dcterms:modified>
</cp:coreProperties>
</file>