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lio.Alvarado\Desktop\MQ\2023\CIERRE MENSUAL\MAYO\"/>
    </mc:Choice>
  </mc:AlternateContent>
  <bookViews>
    <workbookView xWindow="0" yWindow="0" windowWidth="10110" windowHeight="7470"/>
  </bookViews>
  <sheets>
    <sheet name="Hoja1" sheetId="1" r:id="rId1"/>
    <sheet name="Hoja2" sheetId="2" state="hidden" r:id="rId2"/>
    <sheet name="Hoja3" sheetId="3" state="hidden" r:id="rId3"/>
  </sheets>
  <definedNames>
    <definedName name="_xlnm.Print_Area" localSheetId="0">Hoja1!$A$1:$I$53</definedName>
    <definedName name="_xlnm.Print_Titles" localSheetId="0">Hoja1!$1:$5</definedName>
  </definedNames>
  <calcPr calcId="162913"/>
</workbook>
</file>

<file path=xl/calcChain.xml><?xml version="1.0" encoding="utf-8"?>
<calcChain xmlns="http://schemas.openxmlformats.org/spreadsheetml/2006/main">
  <c r="H20" i="1" l="1"/>
  <c r="D26" i="1"/>
  <c r="G20" i="1" l="1"/>
  <c r="G38" i="1"/>
  <c r="H38" i="1" l="1"/>
  <c r="E32" i="1"/>
  <c r="E38" i="1"/>
  <c r="E30" i="1"/>
  <c r="E31" i="1"/>
  <c r="E29" i="1"/>
  <c r="E26" i="1"/>
  <c r="E33" i="1" l="1"/>
  <c r="E20" i="1" l="1"/>
  <c r="D20" i="1"/>
  <c r="I20" i="1" l="1"/>
  <c r="H33" i="1" l="1"/>
  <c r="G33" i="1"/>
  <c r="D33" i="1"/>
  <c r="D28" i="1"/>
  <c r="F28" i="1" s="1"/>
  <c r="D27" i="1"/>
  <c r="H32" i="1"/>
  <c r="H31" i="1"/>
  <c r="H30" i="1"/>
  <c r="G32" i="1"/>
  <c r="G31" i="1"/>
  <c r="G30" i="1"/>
  <c r="D32" i="1"/>
  <c r="D31" i="1"/>
  <c r="D30" i="1"/>
  <c r="H29" i="1"/>
  <c r="G29" i="1"/>
  <c r="D29" i="1"/>
  <c r="H26" i="1"/>
  <c r="G26" i="1"/>
  <c r="I18" i="1"/>
  <c r="I17" i="1"/>
  <c r="I16" i="1"/>
  <c r="I15" i="1"/>
  <c r="I14" i="1"/>
  <c r="I13" i="1"/>
  <c r="I12" i="1"/>
  <c r="I11" i="1"/>
  <c r="I10" i="1"/>
  <c r="I9" i="1"/>
  <c r="F10" i="1"/>
  <c r="F11" i="1"/>
  <c r="F12" i="1"/>
  <c r="F13" i="1"/>
  <c r="F14" i="1"/>
  <c r="F15" i="1"/>
  <c r="F16" i="1"/>
  <c r="F17" i="1"/>
  <c r="F18" i="1"/>
  <c r="F9" i="1"/>
  <c r="I33" i="1" l="1"/>
  <c r="I28" i="1"/>
  <c r="F33" i="1"/>
  <c r="I32" i="1"/>
  <c r="F31" i="1"/>
  <c r="I31" i="1"/>
  <c r="I29" i="1"/>
  <c r="I30" i="1"/>
  <c r="F20" i="1"/>
  <c r="I26" i="1"/>
  <c r="H25" i="1"/>
  <c r="G25" i="1"/>
  <c r="F32" i="1"/>
  <c r="F30" i="1"/>
  <c r="F29" i="1"/>
  <c r="F26" i="1"/>
  <c r="E25" i="1"/>
  <c r="I27" i="1"/>
  <c r="F27" i="1"/>
  <c r="D25" i="1"/>
  <c r="H35" i="1"/>
  <c r="G35" i="1"/>
  <c r="E35" i="1"/>
  <c r="D35" i="1"/>
  <c r="I39" i="1"/>
  <c r="F39" i="1"/>
  <c r="I38" i="1"/>
  <c r="F38" i="1"/>
  <c r="I37" i="1"/>
  <c r="F37" i="1"/>
  <c r="I36" i="1"/>
  <c r="F36" i="1"/>
  <c r="F42" i="1"/>
  <c r="I42" i="1"/>
  <c r="H41" i="1"/>
  <c r="G41" i="1"/>
  <c r="E41" i="1"/>
  <c r="D41" i="1"/>
  <c r="H44" i="1" l="1"/>
  <c r="E44" i="1"/>
  <c r="G44" i="1"/>
  <c r="I35" i="1"/>
  <c r="F35" i="1"/>
  <c r="D44" i="1"/>
  <c r="F25" i="1"/>
  <c r="I25" i="1"/>
  <c r="F41" i="1"/>
  <c r="I41" i="1"/>
  <c r="F44" i="1" l="1"/>
  <c r="I44" i="1"/>
</calcChain>
</file>

<file path=xl/sharedStrings.xml><?xml version="1.0" encoding="utf-8"?>
<sst xmlns="http://schemas.openxmlformats.org/spreadsheetml/2006/main" count="66" uniqueCount="37">
  <si>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</si>
  <si>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</si>
  <si>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</si>
  <si>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</si>
  <si>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</si>
  <si>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</si>
  <si>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</si>
  <si>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</si>
  <si>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(3= 1 + 2)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</si>
  <si>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</si>
  <si>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</si>
  <si>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</si>
  <si>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</si>
  <si>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</si>
  <si>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</si>
  <si>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</si>
  <si>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</si>
  <si>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</si>
  <si>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</si>
  <si>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</si>
  <si>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</si>
  <si>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</si>
  <si>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</si>
  <si>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</si>
  <si>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</si>
  <si>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(1)</t>
  </si>
  <si>
    <t>(2)</t>
  </si>
  <si>
    <t>(4)</t>
  </si>
  <si>
    <t>(5)</t>
  </si>
  <si>
    <t>MUNICIPIO DE QUERÉTARO</t>
  </si>
  <si>
    <t>SECRETARÍA DE FINANZAS</t>
  </si>
  <si>
    <t>DIRECCIÓN DE INGRESOS</t>
  </si>
  <si>
    <t>ESTADO ANALÍTICO DE INGRESOS</t>
  </si>
  <si>
    <t>"Bajo protesta de decir verdad declaramos que los Estados Financieros y sus notas, son razonablemente correctos y son responsabilidad del emisor".</t>
  </si>
  <si>
    <t>SECRETARIO-A DE FINANZAS</t>
  </si>
  <si>
    <t>Martinez DomÍnguez Francisco José</t>
  </si>
  <si>
    <t>DEL 01 DE ENERO AL 31 DE MAYO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</si>
</sst>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83">
    <xf numFmtId="0" fontId="0" fillId="0" borderId="0" xfId="0"/>
    <xf numFmtId="0" fontId="3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justify" vertical="center"/>
    </xf>
    <xf numFmtId="0" fontId="2" fillId="0" borderId="5" xfId="0" applyFont="1" applyBorder="1" applyAlignment="1">
      <alignment horizontal="justify" vertical="center"/>
    </xf>
    <xf numFmtId="0" fontId="2" fillId="0" borderId="6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3" fillId="0" borderId="5" xfId="0" applyFont="1" applyBorder="1" applyAlignment="1">
      <alignment horizontal="justify" vertical="center"/>
    </xf>
    <xf numFmtId="0" fontId="3" fillId="0" borderId="6" xfId="0" applyFont="1" applyBorder="1" applyAlignment="1">
      <alignment horizontal="justify" vertical="center"/>
    </xf>
    <xf numFmtId="0" fontId="3" fillId="0" borderId="9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2" fillId="0" borderId="3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49" fontId="3" fillId="2" borderId="9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/>
    </xf>
    <xf numFmtId="4" fontId="2" fillId="0" borderId="17" xfId="0" applyNumberFormat="1" applyFont="1" applyBorder="1"/>
    <xf numFmtId="4" fontId="2" fillId="0" borderId="15" xfId="0" applyNumberFormat="1" applyFont="1" applyBorder="1"/>
    <xf numFmtId="4" fontId="3" fillId="0" borderId="11" xfId="0" applyNumberFormat="1" applyFont="1" applyBorder="1"/>
    <xf numFmtId="0" fontId="1" fillId="0" borderId="0" xfId="0" applyFont="1" applyBorder="1" applyAlignment="1">
      <alignment horizontal="left" vertical="center" wrapText="1"/>
    </xf>
    <xf numFmtId="43" fontId="3" fillId="0" borderId="8" xfId="1" applyFont="1" applyBorder="1" applyAlignment="1">
      <alignment horizontal="center" vertical="center" wrapText="1"/>
    </xf>
    <xf numFmtId="43" fontId="3" fillId="0" borderId="8" xfId="1" applyFont="1" applyBorder="1" applyAlignment="1">
      <alignment horizontal="center" vertical="center"/>
    </xf>
    <xf numFmtId="43" fontId="3" fillId="0" borderId="8" xfId="1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/>
    </xf>
    <xf numFmtId="4" fontId="3" fillId="0" borderId="15" xfId="0" applyNumberFormat="1" applyFont="1" applyBorder="1"/>
    <xf numFmtId="4" fontId="0" fillId="0" borderId="0" xfId="0" applyNumberFormat="1"/>
    <xf numFmtId="0" fontId="2" fillId="0" borderId="0" xfId="0" applyFont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4" fontId="3" fillId="0" borderId="0" xfId="0" applyNumberFormat="1" applyFont="1" applyBorder="1" applyAlignment="1">
      <alignment vertical="center"/>
    </xf>
    <xf numFmtId="0" fontId="2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3" fillId="0" borderId="16" xfId="0" applyFont="1" applyBorder="1" applyAlignment="1">
      <alignment horizontal="justify" vertical="center" wrapText="1"/>
    </xf>
    <xf numFmtId="0" fontId="3" fillId="0" borderId="18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/>
    </xf>
    <xf numFmtId="0" fontId="2" fillId="0" borderId="8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0" fontId="3" fillId="0" borderId="0" xfId="0" applyFont="1" applyBorder="1" applyAlignment="1">
      <alignment horizontal="justify" vertical="center"/>
    </xf>
    <xf numFmtId="0" fontId="3" fillId="0" borderId="4" xfId="0" applyFont="1" applyBorder="1" applyAlignment="1">
      <alignment horizontal="justify" vertical="center"/>
    </xf>
    <xf numFmtId="0" fontId="2" fillId="0" borderId="3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/>
    </xf>
    <xf numFmtId="0" fontId="2" fillId="0" borderId="0" xfId="0" applyFont="1" applyBorder="1" applyAlignment="1">
      <alignment horizontal="justify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4" fontId="3" fillId="0" borderId="12" xfId="0" applyNumberFormat="1" applyFont="1" applyBorder="1" applyAlignment="1">
      <alignment horizontal="right" vertical="center"/>
    </xf>
    <xf numFmtId="4" fontId="3" fillId="0" borderId="1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6" fillId="3" borderId="0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742951</xdr:colOff>
      <xdr:row>2</xdr:row>
      <xdr:rowOff>89648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143000" cy="4706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ail.google.com/mail/u/0?ui=2&amp;ik=15e59dc3ff&amp;view=lg&amp;permmsgid=msg-a%3Ar7851279606407284414&amp;ser=1" TargetMode="External"/><Relationship Id="rId2" Type="http://schemas.openxmlformats.org/officeDocument/2006/relationships/hyperlink" Target="https://mail.google.com/mail/u/0?ui=2&amp;ik=15e59dc3ff&amp;view=lg&amp;permmsgid=msg-a%3Ar7851279606407284414&amp;ser=1" TargetMode="External"/><Relationship Id="rId1" Type="http://schemas.openxmlformats.org/officeDocument/2006/relationships/hyperlink" Target="https://mail.google.com/mail/u/0?ui=2&amp;ik=15e59dc3ff&amp;view=lg&amp;permmsgid=msg-a%3Ar7851279606407284414&amp;ser=1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showGridLines="0" tabSelected="1" zoomScale="90" zoomScaleNormal="90" zoomScalePageLayoutView="50" workbookViewId="0">
      <selection sqref="A1:I1"/>
    </sheetView>
  </sheetViews>
  <sheetFormatPr baseColWidth="10" defaultRowHeight="15" x14ac:dyDescent="0.25"/>
  <cols>
    <col min="1" max="1" width="6" customWidth="1"/>
    <col min="2" max="2" width="22.28515625" customWidth="1"/>
    <col min="3" max="3" width="25.7109375" customWidth="1"/>
    <col min="4" max="9" width="18.42578125" customWidth="1"/>
    <col min="10" max="10" width="14.42578125" bestFit="1" customWidth="1"/>
    <col min="11" max="11" width="16.28515625" bestFit="1" customWidth="1"/>
  </cols>
  <sheetData>
    <row r="1" spans="1:10" x14ac:dyDescent="0.25">
      <c r="A1" s="62" t="s">
        <v>29</v>
      </c>
      <c r="B1" s="62"/>
      <c r="C1" s="62"/>
      <c r="D1" s="62"/>
      <c r="E1" s="62"/>
      <c r="F1" s="62"/>
      <c r="G1" s="62"/>
      <c r="H1" s="62"/>
      <c r="I1" s="62"/>
    </row>
    <row r="2" spans="1:10" x14ac:dyDescent="0.25">
      <c r="A2" s="62" t="s">
        <v>30</v>
      </c>
      <c r="B2" s="62"/>
      <c r="C2" s="62"/>
      <c r="D2" s="62"/>
      <c r="E2" s="62"/>
      <c r="F2" s="62"/>
      <c r="G2" s="62"/>
      <c r="H2" s="62"/>
      <c r="I2" s="62"/>
    </row>
    <row r="3" spans="1:10" x14ac:dyDescent="0.25">
      <c r="A3" s="62" t="s">
        <v>31</v>
      </c>
      <c r="B3" s="62"/>
      <c r="C3" s="62"/>
      <c r="D3" s="62"/>
      <c r="E3" s="62"/>
      <c r="F3" s="62"/>
      <c r="G3" s="62"/>
      <c r="H3" s="62"/>
      <c r="I3" s="62"/>
    </row>
    <row r="4" spans="1:10" x14ac:dyDescent="0.25">
      <c r="A4" s="62" t="s">
        <v>32</v>
      </c>
      <c r="B4" s="62"/>
      <c r="C4" s="62"/>
      <c r="D4" s="62"/>
      <c r="E4" s="62"/>
      <c r="F4" s="62"/>
      <c r="G4" s="62"/>
      <c r="H4" s="62"/>
      <c r="I4" s="62"/>
    </row>
    <row r="5" spans="1:10" ht="15.75" thickBot="1" x14ac:dyDescent="0.3">
      <c r="A5" s="62" t="s">
        <v>36</v>
      </c>
      <c r="B5" s="62"/>
      <c r="C5" s="62"/>
      <c r="D5" s="62"/>
      <c r="E5" s="62"/>
      <c r="F5" s="62"/>
      <c r="G5" s="62"/>
      <c r="H5" s="62"/>
      <c r="I5" s="62"/>
    </row>
    <row r="6" spans="1:10" ht="15.75" thickBot="1" x14ac:dyDescent="0.3">
      <c r="A6" s="63" t="s">
        <v>0</v>
      </c>
      <c r="B6" s="64"/>
      <c r="C6" s="65"/>
      <c r="D6" s="72" t="s">
        <v>1</v>
      </c>
      <c r="E6" s="73"/>
      <c r="F6" s="73"/>
      <c r="G6" s="73"/>
      <c r="H6" s="74"/>
      <c r="I6" s="75" t="s">
        <v>2</v>
      </c>
    </row>
    <row r="7" spans="1:10" ht="24.75" thickBot="1" x14ac:dyDescent="0.3">
      <c r="A7" s="66"/>
      <c r="B7" s="67"/>
      <c r="C7" s="68"/>
      <c r="D7" s="1" t="s">
        <v>3</v>
      </c>
      <c r="E7" s="2" t="s">
        <v>4</v>
      </c>
      <c r="F7" s="1" t="s">
        <v>5</v>
      </c>
      <c r="G7" s="1" t="s">
        <v>6</v>
      </c>
      <c r="H7" s="1" t="s">
        <v>7</v>
      </c>
      <c r="I7" s="76"/>
    </row>
    <row r="8" spans="1:10" ht="15.75" thickBot="1" x14ac:dyDescent="0.3">
      <c r="A8" s="69"/>
      <c r="B8" s="70"/>
      <c r="C8" s="71"/>
      <c r="D8" s="13" t="s">
        <v>25</v>
      </c>
      <c r="E8" s="13" t="s">
        <v>26</v>
      </c>
      <c r="F8" s="1" t="s">
        <v>8</v>
      </c>
      <c r="G8" s="13" t="s">
        <v>27</v>
      </c>
      <c r="H8" s="13" t="s">
        <v>28</v>
      </c>
      <c r="I8" s="1" t="s">
        <v>9</v>
      </c>
    </row>
    <row r="9" spans="1:10" x14ac:dyDescent="0.25">
      <c r="A9" s="58" t="s">
        <v>10</v>
      </c>
      <c r="B9" s="59"/>
      <c r="C9" s="59"/>
      <c r="D9" s="16">
        <v>2737367953</v>
      </c>
      <c r="E9" s="16">
        <v>10059948.48</v>
      </c>
      <c r="F9" s="16">
        <f>+E9+D9</f>
        <v>2747427901.48</v>
      </c>
      <c r="G9" s="16">
        <v>2066827806.5199997</v>
      </c>
      <c r="H9" s="16">
        <v>2066827806.5199997</v>
      </c>
      <c r="I9" s="16">
        <f>+H9-D9</f>
        <v>-670540146.48000026</v>
      </c>
      <c r="J9" s="27"/>
    </row>
    <row r="10" spans="1:10" x14ac:dyDescent="0.25">
      <c r="A10" s="42" t="s">
        <v>11</v>
      </c>
      <c r="B10" s="43"/>
      <c r="C10" s="43"/>
      <c r="D10" s="17">
        <v>0</v>
      </c>
      <c r="E10" s="17">
        <v>0</v>
      </c>
      <c r="F10" s="17">
        <f t="shared" ref="F10:F18" si="0">+E10+D10</f>
        <v>0</v>
      </c>
      <c r="G10" s="17">
        <v>0</v>
      </c>
      <c r="H10" s="17">
        <v>0</v>
      </c>
      <c r="I10" s="17">
        <f t="shared" ref="I10:I18" si="1">+H10-D10</f>
        <v>0</v>
      </c>
    </row>
    <row r="11" spans="1:10" x14ac:dyDescent="0.25">
      <c r="A11" s="42" t="s">
        <v>12</v>
      </c>
      <c r="B11" s="43"/>
      <c r="C11" s="43"/>
      <c r="D11" s="17">
        <v>0</v>
      </c>
      <c r="E11" s="17">
        <v>0</v>
      </c>
      <c r="F11" s="17">
        <f t="shared" si="0"/>
        <v>0</v>
      </c>
      <c r="G11" s="17">
        <v>0</v>
      </c>
      <c r="H11" s="17">
        <v>0</v>
      </c>
      <c r="I11" s="17">
        <f t="shared" si="1"/>
        <v>0</v>
      </c>
    </row>
    <row r="12" spans="1:10" x14ac:dyDescent="0.25">
      <c r="A12" s="42" t="s">
        <v>13</v>
      </c>
      <c r="B12" s="43"/>
      <c r="C12" s="43"/>
      <c r="D12" s="17">
        <v>559746562</v>
      </c>
      <c r="E12" s="17">
        <v>27606295.140000008</v>
      </c>
      <c r="F12" s="17">
        <f t="shared" si="0"/>
        <v>587352857.13999999</v>
      </c>
      <c r="G12" s="17">
        <v>294786308.12</v>
      </c>
      <c r="H12" s="17">
        <v>294786308.12</v>
      </c>
      <c r="I12" s="17">
        <f t="shared" si="1"/>
        <v>-264960253.88</v>
      </c>
      <c r="J12" s="27"/>
    </row>
    <row r="13" spans="1:10" x14ac:dyDescent="0.25">
      <c r="A13" s="60" t="s">
        <v>14</v>
      </c>
      <c r="B13" s="61"/>
      <c r="C13" s="61"/>
      <c r="D13" s="17">
        <v>110000000</v>
      </c>
      <c r="E13" s="17">
        <v>45719613.069999985</v>
      </c>
      <c r="F13" s="17">
        <f t="shared" si="0"/>
        <v>155719613.06999999</v>
      </c>
      <c r="G13" s="17">
        <v>120546761.87000005</v>
      </c>
      <c r="H13" s="17">
        <v>120546761.87000005</v>
      </c>
      <c r="I13" s="17">
        <f t="shared" si="1"/>
        <v>10546761.870000049</v>
      </c>
      <c r="J13" s="27"/>
    </row>
    <row r="14" spans="1:10" x14ac:dyDescent="0.25">
      <c r="A14" s="42" t="s">
        <v>15</v>
      </c>
      <c r="B14" s="43"/>
      <c r="C14" s="43"/>
      <c r="D14" s="17">
        <v>175000000</v>
      </c>
      <c r="E14" s="17">
        <v>59102655.739999995</v>
      </c>
      <c r="F14" s="17">
        <f t="shared" si="0"/>
        <v>234102655.74000001</v>
      </c>
      <c r="G14" s="17">
        <v>92855858.469999984</v>
      </c>
      <c r="H14" s="17">
        <v>92845775.949999988</v>
      </c>
      <c r="I14" s="17">
        <f t="shared" si="1"/>
        <v>-82154224.050000012</v>
      </c>
      <c r="J14" s="27"/>
    </row>
    <row r="15" spans="1:10" ht="27" customHeight="1" x14ac:dyDescent="0.25">
      <c r="A15" s="44" t="s">
        <v>16</v>
      </c>
      <c r="B15" s="45"/>
      <c r="C15" s="38"/>
      <c r="D15" s="17">
        <v>0</v>
      </c>
      <c r="E15" s="17">
        <v>0</v>
      </c>
      <c r="F15" s="17">
        <f t="shared" si="0"/>
        <v>0</v>
      </c>
      <c r="G15" s="17">
        <v>1.1641532182693481E-10</v>
      </c>
      <c r="H15" s="17">
        <v>0</v>
      </c>
      <c r="I15" s="17">
        <f t="shared" si="1"/>
        <v>0</v>
      </c>
    </row>
    <row r="16" spans="1:10" ht="27" customHeight="1" x14ac:dyDescent="0.25">
      <c r="A16" s="42" t="s">
        <v>17</v>
      </c>
      <c r="B16" s="43"/>
      <c r="C16" s="43"/>
      <c r="D16" s="17">
        <v>2457885485</v>
      </c>
      <c r="E16" s="17">
        <v>4881589.2700000005</v>
      </c>
      <c r="F16" s="17">
        <f t="shared" si="0"/>
        <v>2462767074.27</v>
      </c>
      <c r="G16" s="17">
        <v>1244261209.3700001</v>
      </c>
      <c r="H16" s="17">
        <v>1244261209.3700001</v>
      </c>
      <c r="I16" s="17">
        <f t="shared" si="1"/>
        <v>-1213624275.6299999</v>
      </c>
      <c r="J16" s="27"/>
    </row>
    <row r="17" spans="1:12" ht="29.25" customHeight="1" x14ac:dyDescent="0.25">
      <c r="A17" s="42" t="s">
        <v>18</v>
      </c>
      <c r="B17" s="43"/>
      <c r="C17" s="43"/>
      <c r="D17" s="17">
        <v>0</v>
      </c>
      <c r="E17" s="17">
        <v>0</v>
      </c>
      <c r="F17" s="17">
        <f t="shared" si="0"/>
        <v>0</v>
      </c>
      <c r="G17" s="17">
        <v>0</v>
      </c>
      <c r="H17" s="17">
        <v>0</v>
      </c>
      <c r="I17" s="17">
        <f t="shared" si="1"/>
        <v>0</v>
      </c>
    </row>
    <row r="18" spans="1:12" x14ac:dyDescent="0.25">
      <c r="A18" s="42" t="s">
        <v>19</v>
      </c>
      <c r="B18" s="43"/>
      <c r="C18" s="43"/>
      <c r="D18" s="17">
        <v>0</v>
      </c>
      <c r="E18" s="17">
        <v>0</v>
      </c>
      <c r="F18" s="17">
        <f t="shared" si="0"/>
        <v>0</v>
      </c>
      <c r="G18" s="17">
        <v>0</v>
      </c>
      <c r="H18" s="17">
        <v>0</v>
      </c>
      <c r="I18" s="17">
        <f t="shared" si="1"/>
        <v>0</v>
      </c>
    </row>
    <row r="19" spans="1:12" ht="15.75" thickBot="1" x14ac:dyDescent="0.3">
      <c r="A19" s="4"/>
      <c r="B19" s="5"/>
      <c r="C19" s="14"/>
      <c r="D19" s="15"/>
      <c r="E19" s="15"/>
      <c r="F19" s="15"/>
      <c r="G19" s="15"/>
      <c r="H19" s="15"/>
      <c r="I19" s="15"/>
    </row>
    <row r="20" spans="1:12" ht="15.75" thickBot="1" x14ac:dyDescent="0.3">
      <c r="A20" s="7"/>
      <c r="B20" s="8"/>
      <c r="C20" s="9" t="s">
        <v>20</v>
      </c>
      <c r="D20" s="18">
        <f>SUM(D9:D19)</f>
        <v>6040000000</v>
      </c>
      <c r="E20" s="18">
        <f>SUM(E9:E19)</f>
        <v>147370101.70000002</v>
      </c>
      <c r="F20" s="18">
        <f>SUM(F9:F19)</f>
        <v>6187370101.7000008</v>
      </c>
      <c r="G20" s="18">
        <f>SUM(G9:G19)</f>
        <v>3819277944.3499994</v>
      </c>
      <c r="H20" s="18">
        <f>SUM(H9:H19)</f>
        <v>3819267861.8299999</v>
      </c>
      <c r="I20" s="77">
        <f>+H20-D20</f>
        <v>-2220732138.1700001</v>
      </c>
      <c r="J20" s="27"/>
      <c r="K20" s="27"/>
      <c r="L20" s="27"/>
    </row>
    <row r="21" spans="1:12" ht="15.75" thickBot="1" x14ac:dyDescent="0.3">
      <c r="A21" s="10"/>
      <c r="B21" s="10"/>
      <c r="C21" s="10"/>
      <c r="D21" s="10"/>
      <c r="E21" s="10"/>
      <c r="F21" s="10"/>
      <c r="G21" s="35" t="s">
        <v>21</v>
      </c>
      <c r="H21" s="36"/>
      <c r="I21" s="78"/>
    </row>
    <row r="22" spans="1:12" ht="15.75" thickBot="1" x14ac:dyDescent="0.3">
      <c r="A22" s="46" t="s">
        <v>22</v>
      </c>
      <c r="B22" s="47"/>
      <c r="C22" s="48"/>
      <c r="D22" s="72" t="s">
        <v>1</v>
      </c>
      <c r="E22" s="73"/>
      <c r="F22" s="73"/>
      <c r="G22" s="73"/>
      <c r="H22" s="74"/>
      <c r="I22" s="82" t="s">
        <v>2</v>
      </c>
    </row>
    <row r="23" spans="1:12" ht="24.75" thickBot="1" x14ac:dyDescent="0.3">
      <c r="A23" s="49"/>
      <c r="B23" s="50"/>
      <c r="C23" s="51"/>
      <c r="D23" s="1" t="s">
        <v>3</v>
      </c>
      <c r="E23" s="2" t="s">
        <v>4</v>
      </c>
      <c r="F23" s="1" t="s">
        <v>5</v>
      </c>
      <c r="G23" s="1" t="s">
        <v>6</v>
      </c>
      <c r="H23" s="1" t="s">
        <v>7</v>
      </c>
      <c r="I23" s="76"/>
    </row>
    <row r="24" spans="1:12" ht="15.75" thickBot="1" x14ac:dyDescent="0.3">
      <c r="A24" s="52"/>
      <c r="B24" s="53"/>
      <c r="C24" s="54"/>
      <c r="D24" s="13" t="s">
        <v>25</v>
      </c>
      <c r="E24" s="13" t="s">
        <v>26</v>
      </c>
      <c r="F24" s="1" t="s">
        <v>8</v>
      </c>
      <c r="G24" s="13" t="s">
        <v>27</v>
      </c>
      <c r="H24" s="13" t="s">
        <v>28</v>
      </c>
      <c r="I24" s="1" t="s">
        <v>9</v>
      </c>
    </row>
    <row r="25" spans="1:12" x14ac:dyDescent="0.25">
      <c r="A25" s="55" t="s">
        <v>23</v>
      </c>
      <c r="B25" s="56"/>
      <c r="C25" s="57"/>
      <c r="D25" s="22">
        <f>+D26+D27+D28+D29+D30+D31+D32+D33</f>
        <v>6040000000</v>
      </c>
      <c r="E25" s="20">
        <f>+E26+E27+E28+E29+E30+E31+E32+E33</f>
        <v>147370101.70000002</v>
      </c>
      <c r="F25" s="20">
        <f t="shared" ref="F25:F33" si="2">+E25+D25</f>
        <v>6187370101.6999998</v>
      </c>
      <c r="G25" s="20">
        <f>+G26+G27+G28+G29+G30+G31+G32+G33</f>
        <v>3819277944.3499994</v>
      </c>
      <c r="H25" s="20">
        <f>+H26+H27+H28+H29+H30+H31+H32+H33</f>
        <v>3819267861.8299999</v>
      </c>
      <c r="I25" s="21">
        <f t="shared" ref="I25:I33" si="3">+H25-D25</f>
        <v>-2220732138.1700001</v>
      </c>
    </row>
    <row r="26" spans="1:12" x14ac:dyDescent="0.25">
      <c r="A26" s="11">
        <v>1</v>
      </c>
      <c r="B26" s="31" t="s">
        <v>10</v>
      </c>
      <c r="C26" s="32"/>
      <c r="D26" s="23">
        <f t="shared" ref="D26:D31" si="4">+D9</f>
        <v>2737367953</v>
      </c>
      <c r="E26" s="23">
        <f>E9</f>
        <v>10059948.48</v>
      </c>
      <c r="F26" s="23">
        <f t="shared" si="2"/>
        <v>2747427901.48</v>
      </c>
      <c r="G26" s="23">
        <f>+G9</f>
        <v>2066827806.5199997</v>
      </c>
      <c r="H26" s="23">
        <f>+H9</f>
        <v>2066827806.5199997</v>
      </c>
      <c r="I26" s="23">
        <f t="shared" si="3"/>
        <v>-670540146.48000026</v>
      </c>
    </row>
    <row r="27" spans="1:12" ht="16.5" customHeight="1" x14ac:dyDescent="0.25">
      <c r="A27" s="11">
        <v>2</v>
      </c>
      <c r="B27" s="31" t="s">
        <v>11</v>
      </c>
      <c r="C27" s="32"/>
      <c r="D27" s="23">
        <f t="shared" si="4"/>
        <v>0</v>
      </c>
      <c r="E27" s="23">
        <v>0</v>
      </c>
      <c r="F27" s="23">
        <f t="shared" si="2"/>
        <v>0</v>
      </c>
      <c r="G27" s="23">
        <v>0</v>
      </c>
      <c r="H27" s="23">
        <v>0</v>
      </c>
      <c r="I27" s="23">
        <f t="shared" si="3"/>
        <v>0</v>
      </c>
    </row>
    <row r="28" spans="1:12" x14ac:dyDescent="0.25">
      <c r="A28" s="11">
        <v>3</v>
      </c>
      <c r="B28" s="31" t="s">
        <v>12</v>
      </c>
      <c r="C28" s="32"/>
      <c r="D28" s="23">
        <f t="shared" si="4"/>
        <v>0</v>
      </c>
      <c r="E28" s="23">
        <v>0</v>
      </c>
      <c r="F28" s="23">
        <f t="shared" si="2"/>
        <v>0</v>
      </c>
      <c r="G28" s="23">
        <v>0</v>
      </c>
      <c r="H28" s="23">
        <v>0</v>
      </c>
      <c r="I28" s="23">
        <f t="shared" si="3"/>
        <v>0</v>
      </c>
    </row>
    <row r="29" spans="1:12" x14ac:dyDescent="0.25">
      <c r="A29" s="11">
        <v>4</v>
      </c>
      <c r="B29" s="31" t="s">
        <v>13</v>
      </c>
      <c r="C29" s="32"/>
      <c r="D29" s="23">
        <f t="shared" si="4"/>
        <v>559746562</v>
      </c>
      <c r="E29" s="23">
        <f>E12</f>
        <v>27606295.140000008</v>
      </c>
      <c r="F29" s="23">
        <f t="shared" si="2"/>
        <v>587352857.13999999</v>
      </c>
      <c r="G29" s="23">
        <f t="shared" ref="G29:H31" si="5">+G12</f>
        <v>294786308.12</v>
      </c>
      <c r="H29" s="23">
        <f t="shared" si="5"/>
        <v>294786308.12</v>
      </c>
      <c r="I29" s="23">
        <f t="shared" si="3"/>
        <v>-264960253.88</v>
      </c>
    </row>
    <row r="30" spans="1:12" ht="15" customHeight="1" x14ac:dyDescent="0.25">
      <c r="A30" s="11">
        <v>5</v>
      </c>
      <c r="B30" s="31" t="s">
        <v>14</v>
      </c>
      <c r="C30" s="32"/>
      <c r="D30" s="23">
        <f t="shared" si="4"/>
        <v>110000000</v>
      </c>
      <c r="E30" s="23">
        <f t="shared" ref="E30:E31" si="6">E13</f>
        <v>45719613.069999985</v>
      </c>
      <c r="F30" s="23">
        <f t="shared" si="2"/>
        <v>155719613.06999999</v>
      </c>
      <c r="G30" s="23">
        <f t="shared" si="5"/>
        <v>120546761.87000005</v>
      </c>
      <c r="H30" s="23">
        <f t="shared" si="5"/>
        <v>120546761.87000005</v>
      </c>
      <c r="I30" s="23">
        <f t="shared" si="3"/>
        <v>10546761.870000049</v>
      </c>
    </row>
    <row r="31" spans="1:12" ht="15" customHeight="1" x14ac:dyDescent="0.25">
      <c r="A31" s="11">
        <v>6</v>
      </c>
      <c r="B31" s="31" t="s">
        <v>15</v>
      </c>
      <c r="C31" s="32"/>
      <c r="D31" s="23">
        <f t="shared" si="4"/>
        <v>175000000</v>
      </c>
      <c r="E31" s="23">
        <f t="shared" si="6"/>
        <v>59102655.739999995</v>
      </c>
      <c r="F31" s="23">
        <f t="shared" si="2"/>
        <v>234102655.74000001</v>
      </c>
      <c r="G31" s="23">
        <f t="shared" si="5"/>
        <v>92855858.469999984</v>
      </c>
      <c r="H31" s="23">
        <f t="shared" si="5"/>
        <v>92845775.949999988</v>
      </c>
      <c r="I31" s="23">
        <f t="shared" si="3"/>
        <v>-82154224.050000012</v>
      </c>
    </row>
    <row r="32" spans="1:12" ht="42" customHeight="1" x14ac:dyDescent="0.25">
      <c r="A32" s="11">
        <v>7</v>
      </c>
      <c r="B32" s="31" t="s">
        <v>17</v>
      </c>
      <c r="C32" s="32"/>
      <c r="D32" s="23">
        <f>+D16</f>
        <v>2457885485</v>
      </c>
      <c r="E32" s="23">
        <f>E16</f>
        <v>4881589.2700000005</v>
      </c>
      <c r="F32" s="23">
        <f t="shared" si="2"/>
        <v>2462767074.27</v>
      </c>
      <c r="G32" s="23">
        <f>+G16</f>
        <v>1244261209.3700001</v>
      </c>
      <c r="H32" s="23">
        <f>+H16</f>
        <v>1244261209.3700001</v>
      </c>
      <c r="I32" s="23">
        <f t="shared" si="3"/>
        <v>-1213624275.6299999</v>
      </c>
    </row>
    <row r="33" spans="1:9" ht="26.25" customHeight="1" x14ac:dyDescent="0.25">
      <c r="A33" s="11">
        <v>8</v>
      </c>
      <c r="B33" s="31" t="s">
        <v>18</v>
      </c>
      <c r="C33" s="32"/>
      <c r="D33" s="23">
        <f>+D17</f>
        <v>0</v>
      </c>
      <c r="E33" s="23">
        <f>+E17</f>
        <v>0</v>
      </c>
      <c r="F33" s="23">
        <f t="shared" si="2"/>
        <v>0</v>
      </c>
      <c r="G33" s="23">
        <f>+G17</f>
        <v>0</v>
      </c>
      <c r="H33" s="23">
        <f>+H17</f>
        <v>0</v>
      </c>
      <c r="I33" s="23">
        <f t="shared" si="3"/>
        <v>0</v>
      </c>
    </row>
    <row r="34" spans="1:9" x14ac:dyDescent="0.25">
      <c r="A34" s="11"/>
      <c r="B34" s="37"/>
      <c r="C34" s="38"/>
      <c r="D34" s="24"/>
      <c r="E34" s="3"/>
      <c r="F34" s="3"/>
      <c r="G34" s="3"/>
      <c r="H34" s="3"/>
      <c r="I34" s="3"/>
    </row>
    <row r="35" spans="1:9" ht="48.75" customHeight="1" x14ac:dyDescent="0.25">
      <c r="A35" s="39" t="s">
        <v>24</v>
      </c>
      <c r="B35" s="40"/>
      <c r="C35" s="41"/>
      <c r="D35" s="26">
        <f>+D36+D37+D38+D39</f>
        <v>0</v>
      </c>
      <c r="E35" s="26">
        <f>+E36+E37+E38+E39</f>
        <v>0</v>
      </c>
      <c r="F35" s="26">
        <f>+E35+D35</f>
        <v>0</v>
      </c>
      <c r="G35" s="26">
        <f>+G36+G37+G38+G39</f>
        <v>1.1641532182693481E-10</v>
      </c>
      <c r="H35" s="26">
        <f>+H36+H37+H38+H39</f>
        <v>0</v>
      </c>
      <c r="I35" s="26">
        <f>+H35-D35</f>
        <v>0</v>
      </c>
    </row>
    <row r="36" spans="1:9" ht="16.5" customHeight="1" x14ac:dyDescent="0.25">
      <c r="A36" s="12"/>
      <c r="B36" s="31" t="s">
        <v>11</v>
      </c>
      <c r="C36" s="32"/>
      <c r="D36" s="17">
        <v>0</v>
      </c>
      <c r="E36" s="17">
        <v>0</v>
      </c>
      <c r="F36" s="17">
        <f t="shared" ref="F36:F39" si="7">+E36+D36</f>
        <v>0</v>
      </c>
      <c r="G36" s="17">
        <v>0</v>
      </c>
      <c r="H36" s="17">
        <v>0</v>
      </c>
      <c r="I36" s="17">
        <f t="shared" ref="I36:I39" si="8">+H36-D36</f>
        <v>0</v>
      </c>
    </row>
    <row r="37" spans="1:9" x14ac:dyDescent="0.25">
      <c r="A37" s="11"/>
      <c r="B37" s="31" t="s">
        <v>14</v>
      </c>
      <c r="C37" s="32"/>
      <c r="D37" s="17">
        <v>0</v>
      </c>
      <c r="E37" s="17">
        <v>0</v>
      </c>
      <c r="F37" s="17">
        <f t="shared" si="7"/>
        <v>0</v>
      </c>
      <c r="G37" s="17">
        <v>0</v>
      </c>
      <c r="H37" s="17">
        <v>0</v>
      </c>
      <c r="I37" s="17">
        <f t="shared" si="8"/>
        <v>0</v>
      </c>
    </row>
    <row r="38" spans="1:9" ht="28.5" customHeight="1" x14ac:dyDescent="0.25">
      <c r="A38" s="11"/>
      <c r="B38" s="31" t="s">
        <v>16</v>
      </c>
      <c r="C38" s="32"/>
      <c r="D38" s="17">
        <v>0</v>
      </c>
      <c r="E38" s="17">
        <f>E15</f>
        <v>0</v>
      </c>
      <c r="F38" s="17">
        <f t="shared" si="7"/>
        <v>0</v>
      </c>
      <c r="G38" s="17">
        <f>G15</f>
        <v>1.1641532182693481E-10</v>
      </c>
      <c r="H38" s="17">
        <f>H15</f>
        <v>0</v>
      </c>
      <c r="I38" s="17">
        <f t="shared" si="8"/>
        <v>0</v>
      </c>
    </row>
    <row r="39" spans="1:9" ht="33" customHeight="1" x14ac:dyDescent="0.25">
      <c r="A39" s="11"/>
      <c r="B39" s="31" t="s">
        <v>18</v>
      </c>
      <c r="C39" s="32"/>
      <c r="D39" s="17">
        <v>0</v>
      </c>
      <c r="E39" s="17">
        <v>0</v>
      </c>
      <c r="F39" s="17">
        <f t="shared" si="7"/>
        <v>0</v>
      </c>
      <c r="G39" s="17">
        <v>0</v>
      </c>
      <c r="H39" s="17">
        <v>0</v>
      </c>
      <c r="I39" s="17">
        <f t="shared" si="8"/>
        <v>0</v>
      </c>
    </row>
    <row r="40" spans="1:9" x14ac:dyDescent="0.25">
      <c r="A40" s="11"/>
      <c r="B40" s="37"/>
      <c r="C40" s="38"/>
      <c r="D40" s="25"/>
      <c r="E40" s="3"/>
      <c r="F40" s="3"/>
      <c r="G40" s="3"/>
      <c r="H40" s="3"/>
      <c r="I40" s="3"/>
    </row>
    <row r="41" spans="1:9" x14ac:dyDescent="0.25">
      <c r="A41" s="39" t="s">
        <v>19</v>
      </c>
      <c r="B41" s="40"/>
      <c r="C41" s="41"/>
      <c r="D41" s="26">
        <f>+D42</f>
        <v>0</v>
      </c>
      <c r="E41" s="26">
        <f>+E42</f>
        <v>0</v>
      </c>
      <c r="F41" s="26">
        <f>+E41+D41</f>
        <v>0</v>
      </c>
      <c r="G41" s="26">
        <f>+G42</f>
        <v>0</v>
      </c>
      <c r="H41" s="26">
        <f>+H42</f>
        <v>0</v>
      </c>
      <c r="I41" s="26">
        <f>+H41-D41</f>
        <v>0</v>
      </c>
    </row>
    <row r="42" spans="1:9" x14ac:dyDescent="0.25">
      <c r="A42" s="11"/>
      <c r="B42" s="31" t="s">
        <v>19</v>
      </c>
      <c r="C42" s="32"/>
      <c r="D42" s="17">
        <v>0</v>
      </c>
      <c r="E42" s="17">
        <v>0</v>
      </c>
      <c r="F42" s="17">
        <f>+E42+D42</f>
        <v>0</v>
      </c>
      <c r="G42" s="17">
        <v>0</v>
      </c>
      <c r="H42" s="17">
        <v>0</v>
      </c>
      <c r="I42" s="17">
        <f>+H42-D42</f>
        <v>0</v>
      </c>
    </row>
    <row r="43" spans="1:9" ht="15.75" thickBot="1" x14ac:dyDescent="0.3">
      <c r="A43" s="4"/>
      <c r="B43" s="33"/>
      <c r="C43" s="34"/>
      <c r="D43" s="6"/>
      <c r="E43" s="6"/>
      <c r="F43" s="6"/>
      <c r="G43" s="6"/>
      <c r="H43" s="6"/>
      <c r="I43" s="6"/>
    </row>
    <row r="44" spans="1:9" ht="15.75" thickBot="1" x14ac:dyDescent="0.3">
      <c r="A44" s="7"/>
      <c r="B44" s="8"/>
      <c r="C44" s="9" t="s">
        <v>20</v>
      </c>
      <c r="D44" s="18">
        <f>+D41+D35+D25</f>
        <v>6040000000</v>
      </c>
      <c r="E44" s="18">
        <f>+E41+E35+E25</f>
        <v>147370101.70000002</v>
      </c>
      <c r="F44" s="18">
        <f>+E44+D44</f>
        <v>6187370101.6999998</v>
      </c>
      <c r="G44" s="18">
        <f>+G41+G35+G25</f>
        <v>3819277944.3499994</v>
      </c>
      <c r="H44" s="18">
        <f>+H41+H35+H25</f>
        <v>3819267861.8299999</v>
      </c>
      <c r="I44" s="77">
        <f>+H44-D44</f>
        <v>-2220732138.1700001</v>
      </c>
    </row>
    <row r="45" spans="1:9" ht="15.75" thickBot="1" x14ac:dyDescent="0.3">
      <c r="E45" s="10"/>
      <c r="F45" s="10"/>
      <c r="G45" s="35" t="s">
        <v>21</v>
      </c>
      <c r="H45" s="36"/>
      <c r="I45" s="78"/>
    </row>
    <row r="46" spans="1:9" x14ac:dyDescent="0.25">
      <c r="E46" s="28"/>
      <c r="F46" s="28"/>
      <c r="G46" s="29"/>
      <c r="H46" s="29"/>
      <c r="I46" s="30"/>
    </row>
    <row r="47" spans="1:9" x14ac:dyDescent="0.25">
      <c r="A47" s="81" t="s">
        <v>33</v>
      </c>
      <c r="B47" s="81"/>
      <c r="C47" s="81"/>
      <c r="D47" s="81"/>
      <c r="E47" s="81"/>
    </row>
    <row r="48" spans="1:9" x14ac:dyDescent="0.25">
      <c r="A48" s="19"/>
      <c r="B48" s="19"/>
      <c r="C48" s="19"/>
      <c r="D48" s="27"/>
      <c r="E48" s="27"/>
      <c r="F48" s="27"/>
      <c r="G48" s="27"/>
      <c r="H48" s="27"/>
    </row>
    <row r="49" spans="1:8" x14ac:dyDescent="0.25">
      <c r="A49" s="19"/>
      <c r="B49" s="19"/>
      <c r="C49" s="19"/>
    </row>
    <row r="51" spans="1:8" ht="15" customHeight="1" x14ac:dyDescent="0.25"/>
    <row r="52" spans="1:8" x14ac:dyDescent="0.25">
      <c r="E52" s="80" t="s">
        <v>35</v>
      </c>
      <c r="F52" s="80"/>
    </row>
    <row r="53" spans="1:8" x14ac:dyDescent="0.25">
      <c r="E53" s="79" t="s">
        <v>34</v>
      </c>
      <c r="F53" s="79"/>
    </row>
    <row r="57" spans="1:8" x14ac:dyDescent="0.25">
      <c r="D57" s="27"/>
      <c r="E57" s="27"/>
      <c r="F57" s="27"/>
      <c r="G57" s="27"/>
      <c r="H57" s="27"/>
    </row>
  </sheetData>
  <mergeCells count="47">
    <mergeCell ref="I20:I21"/>
    <mergeCell ref="I44:I45"/>
    <mergeCell ref="E53:F53"/>
    <mergeCell ref="E52:F52"/>
    <mergeCell ref="A47:E47"/>
    <mergeCell ref="G21:H21"/>
    <mergeCell ref="B40:C40"/>
    <mergeCell ref="A41:C41"/>
    <mergeCell ref="B42:C42"/>
    <mergeCell ref="D22:H22"/>
    <mergeCell ref="I22:I23"/>
    <mergeCell ref="B39:C39"/>
    <mergeCell ref="B28:C28"/>
    <mergeCell ref="B29:C29"/>
    <mergeCell ref="B30:C30"/>
    <mergeCell ref="B31:C31"/>
    <mergeCell ref="A1:I1"/>
    <mergeCell ref="A2:I2"/>
    <mergeCell ref="A5:I5"/>
    <mergeCell ref="A6:C8"/>
    <mergeCell ref="D6:H6"/>
    <mergeCell ref="I6:I7"/>
    <mergeCell ref="A3:I3"/>
    <mergeCell ref="A4:I4"/>
    <mergeCell ref="A9:C9"/>
    <mergeCell ref="A10:C10"/>
    <mergeCell ref="A11:C11"/>
    <mergeCell ref="A12:C12"/>
    <mergeCell ref="A13:C13"/>
    <mergeCell ref="A14:C14"/>
    <mergeCell ref="B27:C27"/>
    <mergeCell ref="A15:C15"/>
    <mergeCell ref="A16:C16"/>
    <mergeCell ref="A17:C17"/>
    <mergeCell ref="A18:C18"/>
    <mergeCell ref="A22:C24"/>
    <mergeCell ref="A25:C25"/>
    <mergeCell ref="B26:C26"/>
    <mergeCell ref="B32:C32"/>
    <mergeCell ref="B33:C33"/>
    <mergeCell ref="B43:C43"/>
    <mergeCell ref="G45:H45"/>
    <mergeCell ref="B34:C34"/>
    <mergeCell ref="A35:C35"/>
    <mergeCell ref="B36:C36"/>
    <mergeCell ref="B37:C37"/>
    <mergeCell ref="B38:C38"/>
  </mergeCells>
  <hyperlinks>
    <hyperlink ref="B30" r:id="rId1" location="m_-813585370397300400_m_8309836947908181285_m_-1312309309283744656__ftn1" display="https://mail.google.com/mail/u/0?ui=2&amp;ik=15e59dc3ff&amp;view=lg&amp;permmsgid=msg-a%3Ar7851279606407284414&amp;ser=1 - m_-813585370397300400_m_8309836947908181285_m_-1312309309283744656__ftn1"/>
    <hyperlink ref="B31" r:id="rId2" location="m_-813585370397300400_m_8309836947908181285_m_-1312309309283744656__ftn2" display="https://mail.google.com/mail/u/0?ui=2&amp;ik=15e59dc3ff&amp;view=lg&amp;permmsgid=msg-a%3Ar7851279606407284414&amp;ser=1 - m_-813585370397300400_m_8309836947908181285_m_-1312309309283744656__ftn2"/>
    <hyperlink ref="B38" r:id="rId3" location="m_-813585370397300400_m_8309836947908181285_m_-1312309309283744656__ftn3" display="https://mail.google.com/mail/u/0?ui=2&amp;ik=15e59dc3ff&amp;view=lg&amp;permmsgid=msg-a%3Ar7851279606407284414&amp;ser=1 - m_-813585370397300400_m_8309836947908181285_m_-1312309309283744656__ftn3"/>
  </hyperlinks>
  <printOptions horizontalCentered="1"/>
  <pageMargins left="0.25" right="0.25" top="0.75" bottom="0.75" header="0.3" footer="0.3"/>
  <pageSetup paperSize="9" scale="60" fitToHeight="0" orientation="portrait" r:id="rId4"/>
  <ignoredErrors>
    <ignoredError sqref="F35 F41 F44 F25:F33 F38" formula="1"/>
    <ignoredError sqref="D24:H24 D8:H8" numberStoredAsText="1"/>
  </ignoredErrors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Hoja1</vt:lpstr>
      <vt:lpstr>Hoja2</vt:lpstr>
      <vt:lpstr>Hoja3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Julieta Sanchez Torres</dc:creator>
  <cp:lastModifiedBy>Julio Alberto Alvarado Alanis</cp:lastModifiedBy>
  <cp:lastPrinted>2023-06-13T15:35:38Z</cp:lastPrinted>
  <dcterms:created xsi:type="dcterms:W3CDTF">2019-02-11T19:56:44Z</dcterms:created>
  <dcterms:modified xsi:type="dcterms:W3CDTF">2023-06-13T15:35:40Z</dcterms:modified>
</cp:coreProperties>
</file>