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0" windowWidth="20520" windowHeight="5190"/>
  </bookViews>
  <sheets>
    <sheet name="Enero 2020" sheetId="1" r:id="rId1"/>
  </sheets>
  <definedNames>
    <definedName name="_xlnm.Print_Area" localSheetId="0">'Enero 2020'!$A$1:$I$47</definedName>
    <definedName name="_xlnm.Print_Titles" localSheetId="0">'Enero 2020'!$1:$5</definedName>
  </definedNames>
  <calcPr calcId="145621"/>
</workbook>
</file>

<file path=xl/calcChain.xml><?xml version="1.0" encoding="utf-8"?>
<calcChain xmlns="http://schemas.openxmlformats.org/spreadsheetml/2006/main"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E32" i="1"/>
  <c r="E33" i="1"/>
  <c r="E27" i="1"/>
  <c r="E28" i="1"/>
  <c r="E29" i="1"/>
  <c r="E30" i="1"/>
  <c r="E31" i="1"/>
  <c r="E26" i="1"/>
  <c r="D20" i="1"/>
  <c r="E25" i="1" l="1"/>
  <c r="I16" i="1"/>
  <c r="F9" i="1"/>
  <c r="F26" i="1" s="1"/>
  <c r="D29" i="1" l="1"/>
  <c r="D26" i="1"/>
  <c r="E20" i="1" l="1"/>
  <c r="F20" i="1" s="1"/>
  <c r="H20" i="1" l="1"/>
  <c r="I20" i="1" s="1"/>
  <c r="G20" i="1"/>
  <c r="I21" i="1" l="1"/>
  <c r="H33" i="1" l="1"/>
  <c r="H25" i="1" s="1"/>
  <c r="G33" i="1"/>
  <c r="G25" i="1" s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27" i="1" s="1"/>
  <c r="F11" i="1"/>
  <c r="F28" i="1" s="1"/>
  <c r="F12" i="1"/>
  <c r="F29" i="1" s="1"/>
  <c r="F13" i="1"/>
  <c r="F30" i="1" s="1"/>
  <c r="F14" i="1"/>
  <c r="F31" i="1" s="1"/>
  <c r="F15" i="1"/>
  <c r="F16" i="1"/>
  <c r="F32" i="1" s="1"/>
  <c r="F17" i="1"/>
  <c r="F18" i="1"/>
  <c r="I33" i="1" l="1"/>
  <c r="D25" i="1"/>
  <c r="I25" i="1" s="1"/>
  <c r="I31" i="1"/>
  <c r="F33" i="1"/>
  <c r="I30" i="1"/>
  <c r="I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F25" i="1" l="1"/>
  <c r="G44" i="1"/>
  <c r="H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<sst xmlns="http://schemas.openxmlformats.org/spreadsheetml/2006/main" count="64" uniqueCount="35">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</sst>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8" zoomScaleNormal="100" workbookViewId="0">
      <selection activeCell="D58" sqref="D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</row>
    <row r="5" spans="1:9" ht="15.75" thickBot="1" x14ac:dyDescent="0.3">
      <c r="A5" s="28" t="s">
        <v>34</v>
      </c>
      <c r="B5" s="28"/>
      <c r="C5" s="28"/>
      <c r="D5" s="28"/>
      <c r="E5" s="28"/>
      <c r="F5" s="28"/>
      <c r="G5" s="28"/>
      <c r="H5" s="28"/>
      <c r="I5" s="28"/>
    </row>
    <row r="6" spans="1:9" ht="15.75" thickBot="1" x14ac:dyDescent="0.3">
      <c r="A6" s="29" t="s">
        <v>0</v>
      </c>
      <c r="B6" s="30"/>
      <c r="C6" s="31"/>
      <c r="D6" s="38" t="s">
        <v>1</v>
      </c>
      <c r="E6" s="39"/>
      <c r="F6" s="39"/>
      <c r="G6" s="39"/>
      <c r="H6" s="40"/>
      <c r="I6" s="41" t="s">
        <v>2</v>
      </c>
    </row>
    <row r="7" spans="1:9" ht="24.75" thickBot="1" x14ac:dyDescent="0.3">
      <c r="A7" s="32"/>
      <c r="B7" s="33"/>
      <c r="C7" s="34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2"/>
    </row>
    <row r="8" spans="1:9" ht="15.75" thickBot="1" x14ac:dyDescent="0.3">
      <c r="A8" s="35"/>
      <c r="B8" s="36"/>
      <c r="C8" s="37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5" t="s">
        <v>10</v>
      </c>
      <c r="B9" s="46"/>
      <c r="C9" s="46"/>
      <c r="D9" s="16">
        <v>2115535774</v>
      </c>
      <c r="E9" s="16">
        <v>0</v>
      </c>
      <c r="F9" s="16">
        <f>+E9+D9</f>
        <v>2115535774</v>
      </c>
      <c r="G9" s="16">
        <v>953490272.92999983</v>
      </c>
      <c r="H9" s="16">
        <v>953490272.92999983</v>
      </c>
      <c r="I9" s="16">
        <f>+H9-D9</f>
        <v>-1162045501.0700002</v>
      </c>
    </row>
    <row r="10" spans="1:9" x14ac:dyDescent="0.25">
      <c r="A10" s="47" t="s">
        <v>11</v>
      </c>
      <c r="B10" s="48"/>
      <c r="C10" s="48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7" t="s">
        <v>12</v>
      </c>
      <c r="B11" s="48"/>
      <c r="C11" s="48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7" t="s">
        <v>13</v>
      </c>
      <c r="B12" s="48"/>
      <c r="C12" s="48"/>
      <c r="D12" s="17">
        <v>474980742</v>
      </c>
      <c r="E12" s="17">
        <v>13776185.060000001</v>
      </c>
      <c r="F12" s="17">
        <f t="shared" si="0"/>
        <v>488756927.06</v>
      </c>
      <c r="G12" s="17">
        <v>59484390.44000005</v>
      </c>
      <c r="H12" s="17">
        <v>45585287.650000036</v>
      </c>
      <c r="I12" s="17">
        <f t="shared" si="1"/>
        <v>-429395454.34999996</v>
      </c>
    </row>
    <row r="13" spans="1:9" x14ac:dyDescent="0.25">
      <c r="A13" s="49" t="s">
        <v>14</v>
      </c>
      <c r="B13" s="50"/>
      <c r="C13" s="50"/>
      <c r="D13" s="17">
        <v>72967288</v>
      </c>
      <c r="E13" s="17">
        <v>13129074.820000002</v>
      </c>
      <c r="F13" s="17">
        <f t="shared" si="0"/>
        <v>86096362.820000008</v>
      </c>
      <c r="G13" s="17">
        <v>14040124.990000002</v>
      </c>
      <c r="H13" s="17">
        <v>14040124.990000002</v>
      </c>
      <c r="I13" s="17">
        <f t="shared" si="1"/>
        <v>-58927163.009999998</v>
      </c>
    </row>
    <row r="14" spans="1:9" x14ac:dyDescent="0.25">
      <c r="A14" s="47" t="s">
        <v>15</v>
      </c>
      <c r="B14" s="48"/>
      <c r="C14" s="48"/>
      <c r="D14" s="17">
        <v>104526556</v>
      </c>
      <c r="E14" s="17">
        <v>713689.83000000007</v>
      </c>
      <c r="F14" s="17">
        <f t="shared" si="0"/>
        <v>105240245.83</v>
      </c>
      <c r="G14" s="17">
        <v>12071410.550000001</v>
      </c>
      <c r="H14" s="17">
        <v>12071410.550000001</v>
      </c>
      <c r="I14" s="17">
        <f t="shared" si="1"/>
        <v>-92455145.450000003</v>
      </c>
    </row>
    <row r="15" spans="1:9" ht="27" customHeight="1" x14ac:dyDescent="0.25">
      <c r="A15" s="51" t="s">
        <v>16</v>
      </c>
      <c r="B15" s="52"/>
      <c r="C15" s="5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7" t="s">
        <v>17</v>
      </c>
      <c r="B16" s="48"/>
      <c r="C16" s="48"/>
      <c r="D16" s="17">
        <v>2212315354</v>
      </c>
      <c r="E16" s="17">
        <v>373</v>
      </c>
      <c r="F16" s="17">
        <f t="shared" si="0"/>
        <v>2212315727</v>
      </c>
      <c r="G16" s="17">
        <v>196201816.62</v>
      </c>
      <c r="H16" s="17">
        <v>196201816.62</v>
      </c>
      <c r="I16" s="17">
        <f>+H16-D16</f>
        <v>-2016113537.3800001</v>
      </c>
    </row>
    <row r="17" spans="1:9" ht="29.25" customHeight="1" x14ac:dyDescent="0.25">
      <c r="A17" s="47" t="s">
        <v>18</v>
      </c>
      <c r="B17" s="48"/>
      <c r="C17" s="48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7" t="s">
        <v>19</v>
      </c>
      <c r="B18" s="48"/>
      <c r="C18" s="48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f>SUM(D9:D19)</f>
        <v>4980325714</v>
      </c>
      <c r="E20" s="18">
        <f>SUM(E9:E19)</f>
        <v>27619322.710000001</v>
      </c>
      <c r="F20" s="18">
        <f>+E20+D20</f>
        <v>5007945036.71</v>
      </c>
      <c r="G20" s="18">
        <f>SUM(G9:G19)</f>
        <v>1235288015.5299997</v>
      </c>
      <c r="H20" s="18">
        <f>SUM(H9:H19)</f>
        <v>1221388912.7399998</v>
      </c>
      <c r="I20" s="18">
        <f>+H20-D20</f>
        <v>-3758936801.2600002</v>
      </c>
    </row>
    <row r="21" spans="1:9" ht="15.75" thickBot="1" x14ac:dyDescent="0.3">
      <c r="A21" s="10"/>
      <c r="B21" s="10"/>
      <c r="C21" s="10"/>
      <c r="D21" s="10"/>
      <c r="E21" s="10"/>
      <c r="F21" s="10"/>
      <c r="G21" s="43" t="s">
        <v>21</v>
      </c>
      <c r="H21" s="44"/>
      <c r="I21" s="25">
        <f>I20</f>
        <v>-3758936801.2600002</v>
      </c>
    </row>
    <row r="22" spans="1:9" ht="15.75" thickBot="1" x14ac:dyDescent="0.3">
      <c r="A22" s="56" t="s">
        <v>22</v>
      </c>
      <c r="B22" s="57"/>
      <c r="C22" s="58"/>
      <c r="D22" s="38" t="s">
        <v>1</v>
      </c>
      <c r="E22" s="39"/>
      <c r="F22" s="39"/>
      <c r="G22" s="39"/>
      <c r="H22" s="40"/>
      <c r="I22" s="65" t="s">
        <v>2</v>
      </c>
    </row>
    <row r="23" spans="1:9" ht="24.75" thickBot="1" x14ac:dyDescent="0.3">
      <c r="A23" s="59"/>
      <c r="B23" s="60"/>
      <c r="C23" s="6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2"/>
    </row>
    <row r="24" spans="1:9" ht="15.75" thickBot="1" x14ac:dyDescent="0.3">
      <c r="A24" s="62"/>
      <c r="B24" s="63"/>
      <c r="C24" s="6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66" t="s">
        <v>23</v>
      </c>
      <c r="B25" s="67"/>
      <c r="C25" s="68"/>
      <c r="D25" s="20">
        <f>+D26+D27+D28+D29+D30+D31+D32+D33</f>
        <v>4980325714</v>
      </c>
      <c r="E25" s="20">
        <f t="shared" ref="E25:H25" si="2">+E26+E27+E28+E29+E30+E31+E32+E33</f>
        <v>27619322.710000001</v>
      </c>
      <c r="F25" s="20">
        <f t="shared" si="2"/>
        <v>5007945036.71</v>
      </c>
      <c r="G25" s="20">
        <f t="shared" si="2"/>
        <v>1235288015.5299997</v>
      </c>
      <c r="H25" s="20">
        <f t="shared" si="2"/>
        <v>1221388912.7399998</v>
      </c>
      <c r="I25" s="19">
        <f>+H25-D25</f>
        <v>-3758936801.2600002</v>
      </c>
    </row>
    <row r="26" spans="1:9" x14ac:dyDescent="0.25">
      <c r="A26" s="11"/>
      <c r="B26" s="54" t="s">
        <v>10</v>
      </c>
      <c r="C26" s="55"/>
      <c r="D26" s="21">
        <f t="shared" ref="D26:D31" si="3">+D9</f>
        <v>2115535774</v>
      </c>
      <c r="E26" s="21">
        <f>E9</f>
        <v>0</v>
      </c>
      <c r="F26" s="21">
        <f t="shared" ref="F26:H26" si="4">F9</f>
        <v>2115535774</v>
      </c>
      <c r="G26" s="21">
        <f t="shared" si="4"/>
        <v>953490272.92999983</v>
      </c>
      <c r="H26" s="21">
        <f t="shared" si="4"/>
        <v>953490272.92999983</v>
      </c>
      <c r="I26" s="21">
        <f t="shared" ref="I26:I33" si="5">+H26-D26</f>
        <v>-1162045501.0700002</v>
      </c>
    </row>
    <row r="27" spans="1:9" ht="16.5" customHeight="1" x14ac:dyDescent="0.25">
      <c r="A27" s="11"/>
      <c r="B27" s="54" t="s">
        <v>11</v>
      </c>
      <c r="C27" s="55"/>
      <c r="D27" s="21">
        <f t="shared" si="3"/>
        <v>0</v>
      </c>
      <c r="E27" s="21">
        <f t="shared" ref="E27:H31" si="6">E10</f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  <c r="I27" s="21">
        <f t="shared" si="5"/>
        <v>0</v>
      </c>
    </row>
    <row r="28" spans="1:9" x14ac:dyDescent="0.25">
      <c r="A28" s="11"/>
      <c r="B28" s="54" t="s">
        <v>12</v>
      </c>
      <c r="C28" s="55"/>
      <c r="D28" s="21">
        <f t="shared" si="3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f t="shared" si="5"/>
        <v>0</v>
      </c>
    </row>
    <row r="29" spans="1:9" x14ac:dyDescent="0.25">
      <c r="A29" s="11"/>
      <c r="B29" s="54" t="s">
        <v>13</v>
      </c>
      <c r="C29" s="55"/>
      <c r="D29" s="21">
        <f t="shared" si="3"/>
        <v>474980742</v>
      </c>
      <c r="E29" s="21">
        <f t="shared" si="6"/>
        <v>13776185.060000001</v>
      </c>
      <c r="F29" s="21">
        <f t="shared" si="6"/>
        <v>488756927.06</v>
      </c>
      <c r="G29" s="21">
        <f t="shared" si="6"/>
        <v>59484390.44000005</v>
      </c>
      <c r="H29" s="21">
        <f t="shared" si="6"/>
        <v>45585287.650000036</v>
      </c>
      <c r="I29" s="21">
        <f>+H29-D29</f>
        <v>-429395454.34999996</v>
      </c>
    </row>
    <row r="30" spans="1:9" ht="15" customHeight="1" x14ac:dyDescent="0.25">
      <c r="A30" s="11"/>
      <c r="B30" s="54" t="s">
        <v>14</v>
      </c>
      <c r="C30" s="55"/>
      <c r="D30" s="21">
        <f t="shared" si="3"/>
        <v>72967288</v>
      </c>
      <c r="E30" s="21">
        <f t="shared" si="6"/>
        <v>13129074.820000002</v>
      </c>
      <c r="F30" s="21">
        <f t="shared" si="6"/>
        <v>86096362.820000008</v>
      </c>
      <c r="G30" s="21">
        <f t="shared" si="6"/>
        <v>14040124.990000002</v>
      </c>
      <c r="H30" s="21">
        <f t="shared" si="6"/>
        <v>14040124.990000002</v>
      </c>
      <c r="I30" s="21">
        <f t="shared" si="5"/>
        <v>-58927163.009999998</v>
      </c>
    </row>
    <row r="31" spans="1:9" ht="15" customHeight="1" x14ac:dyDescent="0.25">
      <c r="A31" s="11"/>
      <c r="B31" s="54" t="s">
        <v>15</v>
      </c>
      <c r="C31" s="55"/>
      <c r="D31" s="21">
        <f t="shared" si="3"/>
        <v>104526556</v>
      </c>
      <c r="E31" s="21">
        <f t="shared" si="6"/>
        <v>713689.83000000007</v>
      </c>
      <c r="F31" s="21">
        <f t="shared" si="6"/>
        <v>105240245.83</v>
      </c>
      <c r="G31" s="21">
        <f t="shared" si="6"/>
        <v>12071410.550000001</v>
      </c>
      <c r="H31" s="21">
        <f t="shared" si="6"/>
        <v>12071410.550000001</v>
      </c>
      <c r="I31" s="21">
        <f t="shared" si="5"/>
        <v>-92455145.450000003</v>
      </c>
    </row>
    <row r="32" spans="1:9" ht="42" customHeight="1" x14ac:dyDescent="0.25">
      <c r="A32" s="11"/>
      <c r="B32" s="54" t="s">
        <v>17</v>
      </c>
      <c r="C32" s="55"/>
      <c r="D32" s="21">
        <f>+D16</f>
        <v>2212315354</v>
      </c>
      <c r="E32" s="21">
        <f>E16</f>
        <v>373</v>
      </c>
      <c r="F32" s="21">
        <f t="shared" ref="F32:H32" si="7">F16</f>
        <v>2212315727</v>
      </c>
      <c r="G32" s="21">
        <f t="shared" si="7"/>
        <v>196201816.62</v>
      </c>
      <c r="H32" s="21">
        <f t="shared" si="7"/>
        <v>196201816.62</v>
      </c>
      <c r="I32" s="21">
        <f t="shared" si="5"/>
        <v>-2016113537.3800001</v>
      </c>
    </row>
    <row r="33" spans="1:9" ht="26.25" customHeight="1" x14ac:dyDescent="0.25">
      <c r="A33" s="11"/>
      <c r="B33" s="54" t="s">
        <v>18</v>
      </c>
      <c r="C33" s="55"/>
      <c r="D33" s="21">
        <f>+D17</f>
        <v>0</v>
      </c>
      <c r="E33" s="21">
        <f>+E17</f>
        <v>0</v>
      </c>
      <c r="F33" s="21">
        <f t="shared" ref="F33" si="8">+E33+D33</f>
        <v>0</v>
      </c>
      <c r="G33" s="21">
        <f>+G17</f>
        <v>0</v>
      </c>
      <c r="H33" s="21">
        <f>+H17</f>
        <v>0</v>
      </c>
      <c r="I33" s="21">
        <f t="shared" si="5"/>
        <v>0</v>
      </c>
    </row>
    <row r="34" spans="1:9" x14ac:dyDescent="0.25">
      <c r="A34" s="11"/>
      <c r="B34" s="71"/>
      <c r="C34" s="53"/>
      <c r="D34" s="22"/>
      <c r="E34" s="3"/>
      <c r="F34" s="3"/>
      <c r="G34" s="3"/>
      <c r="H34" s="3"/>
      <c r="I34" s="3"/>
    </row>
    <row r="35" spans="1:9" ht="48.75" customHeight="1" x14ac:dyDescent="0.25">
      <c r="A35" s="72" t="s">
        <v>24</v>
      </c>
      <c r="B35" s="73"/>
      <c r="C35" s="74"/>
      <c r="D35" s="24">
        <f>+D36+D37+D38+D39</f>
        <v>0</v>
      </c>
      <c r="E35" s="24">
        <f>+E36+E37+E38+E39</f>
        <v>0</v>
      </c>
      <c r="F35" s="24">
        <f>+E35+D35</f>
        <v>0</v>
      </c>
      <c r="G35" s="24">
        <f>+G36+G37+G38+G39</f>
        <v>0</v>
      </c>
      <c r="H35" s="24">
        <f>+H36+H37+H38+H39</f>
        <v>0</v>
      </c>
      <c r="I35" s="24">
        <f>+H35-D35</f>
        <v>0</v>
      </c>
    </row>
    <row r="36" spans="1:9" ht="16.5" customHeight="1" x14ac:dyDescent="0.25">
      <c r="A36" s="12"/>
      <c r="B36" s="54" t="s">
        <v>11</v>
      </c>
      <c r="C36" s="55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54" t="s">
        <v>14</v>
      </c>
      <c r="C37" s="55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54" t="s">
        <v>16</v>
      </c>
      <c r="C38" s="55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54" t="s">
        <v>18</v>
      </c>
      <c r="C39" s="55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71"/>
      <c r="C40" s="53"/>
      <c r="D40" s="23"/>
      <c r="E40" s="3"/>
      <c r="F40" s="3"/>
      <c r="G40" s="3"/>
      <c r="H40" s="3"/>
      <c r="I40" s="3"/>
    </row>
    <row r="41" spans="1:9" x14ac:dyDescent="0.25">
      <c r="A41" s="72" t="s">
        <v>19</v>
      </c>
      <c r="B41" s="73"/>
      <c r="C41" s="74"/>
      <c r="D41" s="24">
        <f>+D42</f>
        <v>0</v>
      </c>
      <c r="E41" s="24">
        <f>+E42</f>
        <v>0</v>
      </c>
      <c r="F41" s="24">
        <f>+E41+D41</f>
        <v>0</v>
      </c>
      <c r="G41" s="24">
        <f>+G42</f>
        <v>0</v>
      </c>
      <c r="H41" s="24">
        <f>+H42</f>
        <v>0</v>
      </c>
      <c r="I41" s="24">
        <f>+H41-D41</f>
        <v>0</v>
      </c>
    </row>
    <row r="42" spans="1:9" x14ac:dyDescent="0.25">
      <c r="A42" s="11"/>
      <c r="B42" s="54" t="s">
        <v>19</v>
      </c>
      <c r="C42" s="55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69"/>
      <c r="C43" s="7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4980325714</v>
      </c>
      <c r="E44" s="18">
        <f>+E41+E35+E25</f>
        <v>27619322.710000001</v>
      </c>
      <c r="F44" s="18">
        <f>+E44+D44</f>
        <v>5007945036.71</v>
      </c>
      <c r="G44" s="18">
        <f>+G41+G35+G25</f>
        <v>1235288015.5299997</v>
      </c>
      <c r="H44" s="18">
        <f>+H41+H35+H25</f>
        <v>1221388912.7399998</v>
      </c>
      <c r="I44" s="18">
        <f>+H44-D44</f>
        <v>-3758936801.2600002</v>
      </c>
    </row>
    <row r="45" spans="1:9" ht="15.75" thickBot="1" x14ac:dyDescent="0.3">
      <c r="E45" s="10"/>
      <c r="F45" s="10"/>
      <c r="G45" s="43" t="s">
        <v>21</v>
      </c>
      <c r="H45" s="44"/>
      <c r="I45" s="25">
        <f>I44</f>
        <v>-3758936801.2600002</v>
      </c>
    </row>
    <row r="46" spans="1:9" ht="15" customHeight="1" x14ac:dyDescent="0.25">
      <c r="A46" s="26" t="s">
        <v>33</v>
      </c>
      <c r="B46" s="26"/>
      <c r="C46" s="26"/>
      <c r="D46" s="26"/>
      <c r="E46" s="26"/>
    </row>
    <row r="47" spans="1:9" x14ac:dyDescent="0.25">
      <c r="A47" s="27"/>
      <c r="B47" s="27"/>
      <c r="C47" s="27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5:I5"/>
    <mergeCell ref="A6:C8"/>
    <mergeCell ref="D6:H6"/>
    <mergeCell ref="I6:I7"/>
    <mergeCell ref="A3:I3"/>
    <mergeCell ref="A4:I4"/>
    <mergeCell ref="A46:E46"/>
    <mergeCell ref="A47:C47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r:id="rId4"/>
  <ignoredErrors>
    <ignoredError sqref="F35 F41 F44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2020</vt:lpstr>
      <vt:lpstr>'Enero 2020'!Área_de_impresión</vt:lpstr>
      <vt:lpstr>'Enero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2020-02-10T02:30:02Z</cp:lastPrinted>
  <dcterms:created xsi:type="dcterms:W3CDTF">2019-02-11T19:56:44Z</dcterms:created>
  <dcterms:modified xsi:type="dcterms:W3CDTF">2020-02-13T20:46:00Z</dcterms:modified>
</cp:coreProperties>
</file>