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Enero - Abril 2019" sheetId="1" r:id="rId1"/>
  </sheets>
  <definedNames>
    <definedName name="_xlnm.Print_Area" localSheetId="0">'Enero - Abril 2019'!$A$1:$I$49</definedName>
    <definedName name="_xlnm.Print_Titles" localSheetId="0">'Enero - Abril 2019'!$1:$5</definedName>
  </definedNames>
  <calcPr calcId="145621"/>
</workbook>
</file>

<file path=xl/calcChain.xml><?xml version="1.0" encoding="utf-8"?>
<calcChain xmlns="http://schemas.openxmlformats.org/spreadsheetml/2006/main">
  <c r="I16" i="1" l="1"/>
  <c r="F9" i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I33" i="1" s="1"/>
  <c r="D28" i="1"/>
  <c r="I28" i="1" s="1"/>
  <c r="D27" i="1"/>
  <c r="D32" i="1"/>
  <c r="I32" i="1" s="1"/>
  <c r="D31" i="1"/>
  <c r="F31" i="1" s="1"/>
  <c r="D30" i="1"/>
  <c r="I29" i="1"/>
  <c r="F29" i="1"/>
  <c r="I26" i="1"/>
  <c r="F26" i="1"/>
  <c r="I18" i="1"/>
  <c r="I17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28" i="1" l="1"/>
  <c r="I31" i="1"/>
  <c r="F33" i="1"/>
  <c r="D25" i="1"/>
  <c r="F25" i="1" s="1"/>
  <c r="F32" i="1"/>
  <c r="G25" i="1"/>
  <c r="I30" i="1"/>
  <c r="H25" i="1"/>
  <c r="I25" i="1" s="1"/>
  <c r="F30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G44" i="1" l="1"/>
  <c r="H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<sst xmlns="http://schemas.openxmlformats.org/spreadsheetml/2006/main" count="64" uniqueCount="35">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</sst>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topLeftCell="A13" zoomScaleNormal="100" workbookViewId="0">
      <selection activeCell="D61" sqref="D6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64" t="s">
        <v>29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 t="s">
        <v>30</v>
      </c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 t="s">
        <v>32</v>
      </c>
      <c r="B4" s="64"/>
      <c r="C4" s="64"/>
      <c r="D4" s="64"/>
      <c r="E4" s="64"/>
      <c r="F4" s="64"/>
      <c r="G4" s="64"/>
      <c r="H4" s="64"/>
      <c r="I4" s="64"/>
    </row>
    <row r="5" spans="1:9" ht="15.75" thickBot="1" x14ac:dyDescent="0.3">
      <c r="A5" s="64" t="s">
        <v>34</v>
      </c>
      <c r="B5" s="64"/>
      <c r="C5" s="64"/>
      <c r="D5" s="64"/>
      <c r="E5" s="64"/>
      <c r="F5" s="64"/>
      <c r="G5" s="64"/>
      <c r="H5" s="64"/>
      <c r="I5" s="64"/>
    </row>
    <row r="6" spans="1:9" ht="15.75" thickBot="1" x14ac:dyDescent="0.3">
      <c r="A6" s="65" t="s">
        <v>0</v>
      </c>
      <c r="B6" s="66"/>
      <c r="C6" s="67"/>
      <c r="D6" s="39" t="s">
        <v>1</v>
      </c>
      <c r="E6" s="40"/>
      <c r="F6" s="40"/>
      <c r="G6" s="40"/>
      <c r="H6" s="41"/>
      <c r="I6" s="74" t="s">
        <v>2</v>
      </c>
    </row>
    <row r="7" spans="1:9" ht="24.75" thickBot="1" x14ac:dyDescent="0.3">
      <c r="A7" s="68"/>
      <c r="B7" s="69"/>
      <c r="C7" s="7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3"/>
    </row>
    <row r="8" spans="1:9" ht="15.75" thickBot="1" x14ac:dyDescent="0.3">
      <c r="A8" s="71"/>
      <c r="B8" s="72"/>
      <c r="C8" s="7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60" t="s">
        <v>10</v>
      </c>
      <c r="B9" s="61"/>
      <c r="C9" s="61"/>
      <c r="D9" s="16">
        <v>1975866155</v>
      </c>
      <c r="E9" s="16">
        <v>2445034.25</v>
      </c>
      <c r="F9" s="16">
        <f>+E9+D9</f>
        <v>1978311189.25</v>
      </c>
      <c r="G9" s="16">
        <v>1593202920.4099994</v>
      </c>
      <c r="H9" s="16">
        <v>1593202920.4099994</v>
      </c>
      <c r="I9" s="16">
        <f>+H9-D9</f>
        <v>-382663234.59000063</v>
      </c>
    </row>
    <row r="10" spans="1:9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9" t="s">
        <v>13</v>
      </c>
      <c r="B12" s="50"/>
      <c r="C12" s="50"/>
      <c r="D12" s="17">
        <v>471469372</v>
      </c>
      <c r="E12" s="17">
        <v>10097291.529999997</v>
      </c>
      <c r="F12" s="17">
        <f t="shared" si="0"/>
        <v>481566663.52999997</v>
      </c>
      <c r="G12" s="17">
        <v>218319260.93999997</v>
      </c>
      <c r="H12" s="17">
        <v>205261308.02999994</v>
      </c>
      <c r="I12" s="17">
        <f t="shared" si="1"/>
        <v>-266208063.97000006</v>
      </c>
    </row>
    <row r="13" spans="1:9" x14ac:dyDescent="0.25">
      <c r="A13" s="62" t="s">
        <v>14</v>
      </c>
      <c r="B13" s="63"/>
      <c r="C13" s="63"/>
      <c r="D13" s="17">
        <v>69492655</v>
      </c>
      <c r="E13" s="17">
        <v>15148707.180000002</v>
      </c>
      <c r="F13" s="17">
        <f t="shared" si="0"/>
        <v>84641362.180000007</v>
      </c>
      <c r="G13" s="17">
        <v>71445177.50999999</v>
      </c>
      <c r="H13" s="17">
        <v>71445177.50999999</v>
      </c>
      <c r="I13" s="17">
        <f t="shared" si="1"/>
        <v>1952522.5099999905</v>
      </c>
    </row>
    <row r="14" spans="1:9" x14ac:dyDescent="0.25">
      <c r="A14" s="49" t="s">
        <v>15</v>
      </c>
      <c r="B14" s="50"/>
      <c r="C14" s="50"/>
      <c r="D14" s="17">
        <v>106220842</v>
      </c>
      <c r="E14" s="17">
        <v>13540995.360000001</v>
      </c>
      <c r="F14" s="17">
        <f t="shared" si="0"/>
        <v>119761837.36</v>
      </c>
      <c r="G14" s="17">
        <v>59075691.880000003</v>
      </c>
      <c r="H14" s="17">
        <v>59072809.069999993</v>
      </c>
      <c r="I14" s="17">
        <f t="shared" si="1"/>
        <v>-47148032.930000007</v>
      </c>
    </row>
    <row r="15" spans="1:9" ht="27" customHeight="1" x14ac:dyDescent="0.25">
      <c r="A15" s="47" t="s">
        <v>16</v>
      </c>
      <c r="B15" s="48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9" t="s">
        <v>17</v>
      </c>
      <c r="B16" s="50"/>
      <c r="C16" s="50"/>
      <c r="D16" s="17">
        <v>1918627903</v>
      </c>
      <c r="E16" s="17">
        <v>22518296</v>
      </c>
      <c r="F16" s="17">
        <f t="shared" si="0"/>
        <v>1941146199</v>
      </c>
      <c r="G16" s="17">
        <v>726843979.87</v>
      </c>
      <c r="H16" s="17">
        <v>726843979.87</v>
      </c>
      <c r="I16" s="17">
        <f>+H16-D16</f>
        <v>-1191783923.1300001</v>
      </c>
    </row>
    <row r="17" spans="1:9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63750324.32</v>
      </c>
      <c r="F20" s="18">
        <f>+E20+D20</f>
        <v>4605427251.3199997</v>
      </c>
      <c r="G20" s="18">
        <f>SUM(G9:G19)</f>
        <v>2668887030.6099997</v>
      </c>
      <c r="H20" s="18">
        <f>SUM(H9:H19)</f>
        <v>2655826194.8899994</v>
      </c>
      <c r="I20" s="18">
        <f>+H20-D20</f>
        <v>-1885850732.1100006</v>
      </c>
    </row>
    <row r="21" spans="1:9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7">
        <f>I20</f>
        <v>-1885850732.1100006</v>
      </c>
    </row>
    <row r="22" spans="1:9" ht="15.75" thickBot="1" x14ac:dyDescent="0.3">
      <c r="A22" s="51" t="s">
        <v>22</v>
      </c>
      <c r="B22" s="52"/>
      <c r="C22" s="53"/>
      <c r="D22" s="39" t="s">
        <v>1</v>
      </c>
      <c r="E22" s="40"/>
      <c r="F22" s="40"/>
      <c r="G22" s="40"/>
      <c r="H22" s="41"/>
      <c r="I22" s="42" t="s">
        <v>2</v>
      </c>
    </row>
    <row r="23" spans="1:9" ht="24.75" thickBot="1" x14ac:dyDescent="0.3">
      <c r="A23" s="54"/>
      <c r="B23" s="55"/>
      <c r="C23" s="56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3"/>
    </row>
    <row r="24" spans="1:9" ht="15.75" thickBot="1" x14ac:dyDescent="0.3">
      <c r="A24" s="57"/>
      <c r="B24" s="58"/>
      <c r="C24" s="59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44" t="s">
        <v>23</v>
      </c>
      <c r="B25" s="45"/>
      <c r="C25" s="46"/>
      <c r="D25" s="22">
        <f>+D26+D27+D28+D29+D30+D31+D32+D33</f>
        <v>4541676927</v>
      </c>
      <c r="E25" s="20">
        <f>E26+E27+E28+E29+E30+E31+E32+E33</f>
        <v>63750324.32</v>
      </c>
      <c r="F25" s="20">
        <f>+E25+D25</f>
        <v>4605427251.3199997</v>
      </c>
      <c r="G25" s="20">
        <f>G26+G27+G28+G29+G30+G31+G32+G33</f>
        <v>2668887030.6099997</v>
      </c>
      <c r="H25" s="20">
        <f>H26+H27+H28+H29+H30+H31+H32+H33</f>
        <v>2655826194.8899994</v>
      </c>
      <c r="I25" s="21">
        <f>+H25-D25</f>
        <v>-1885850732.1100006</v>
      </c>
    </row>
    <row r="26" spans="1:9" x14ac:dyDescent="0.25">
      <c r="A26" s="11"/>
      <c r="B26" s="37" t="s">
        <v>10</v>
      </c>
      <c r="C26" s="38"/>
      <c r="D26" s="23">
        <f t="shared" ref="D26:D31" si="2">+D9</f>
        <v>1975866155</v>
      </c>
      <c r="E26" s="23">
        <v>2445034.25</v>
      </c>
      <c r="F26" s="23">
        <f t="shared" ref="F26:F33" si="3">+E26+D26</f>
        <v>1978311189.25</v>
      </c>
      <c r="G26" s="23">
        <v>1593202920.4099994</v>
      </c>
      <c r="H26" s="23">
        <v>1593202920.4099994</v>
      </c>
      <c r="I26" s="23">
        <f t="shared" ref="I26:I33" si="4">+H26-D26</f>
        <v>-382663234.59000063</v>
      </c>
    </row>
    <row r="27" spans="1:9" ht="16.5" customHeight="1" x14ac:dyDescent="0.25">
      <c r="A27" s="11"/>
      <c r="B27" s="37" t="s">
        <v>11</v>
      </c>
      <c r="C27" s="38"/>
      <c r="D27" s="23">
        <f t="shared" si="2"/>
        <v>0</v>
      </c>
      <c r="E27" s="23">
        <v>0</v>
      </c>
      <c r="F27" s="23">
        <f t="shared" si="3"/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37" t="s">
        <v>12</v>
      </c>
      <c r="C28" s="38"/>
      <c r="D28" s="23">
        <f t="shared" si="2"/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37" t="s">
        <v>13</v>
      </c>
      <c r="C29" s="38"/>
      <c r="D29" s="23">
        <f t="shared" si="2"/>
        <v>471469372</v>
      </c>
      <c r="E29" s="23">
        <v>10097291.529999997</v>
      </c>
      <c r="F29" s="23">
        <f t="shared" si="3"/>
        <v>481566663.52999997</v>
      </c>
      <c r="G29" s="23">
        <v>218319260.93999997</v>
      </c>
      <c r="H29" s="23">
        <v>205261308.02999994</v>
      </c>
      <c r="I29" s="23">
        <f>+H29-D29</f>
        <v>-266208063.97000006</v>
      </c>
    </row>
    <row r="30" spans="1:9" ht="15" customHeight="1" x14ac:dyDescent="0.25">
      <c r="A30" s="11"/>
      <c r="B30" s="37" t="s">
        <v>14</v>
      </c>
      <c r="C30" s="38"/>
      <c r="D30" s="23">
        <f t="shared" si="2"/>
        <v>69492655</v>
      </c>
      <c r="E30" s="23">
        <v>15148707.180000002</v>
      </c>
      <c r="F30" s="23">
        <f t="shared" si="3"/>
        <v>84641362.180000007</v>
      </c>
      <c r="G30" s="23">
        <v>71445177.50999999</v>
      </c>
      <c r="H30" s="23">
        <v>71445177.50999999</v>
      </c>
      <c r="I30" s="23">
        <f t="shared" si="4"/>
        <v>1952522.5099999905</v>
      </c>
    </row>
    <row r="31" spans="1:9" ht="15" customHeight="1" x14ac:dyDescent="0.25">
      <c r="A31" s="11"/>
      <c r="B31" s="37" t="s">
        <v>15</v>
      </c>
      <c r="C31" s="38"/>
      <c r="D31" s="23">
        <f t="shared" si="2"/>
        <v>106220842</v>
      </c>
      <c r="E31" s="23">
        <v>13540995.360000001</v>
      </c>
      <c r="F31" s="23">
        <f t="shared" si="3"/>
        <v>119761837.36</v>
      </c>
      <c r="G31" s="23">
        <v>59075691.880000003</v>
      </c>
      <c r="H31" s="23">
        <v>59072809.069999993</v>
      </c>
      <c r="I31" s="23">
        <f t="shared" si="4"/>
        <v>-47148032.930000007</v>
      </c>
    </row>
    <row r="32" spans="1:9" ht="42" customHeight="1" x14ac:dyDescent="0.25">
      <c r="A32" s="11"/>
      <c r="B32" s="37" t="s">
        <v>17</v>
      </c>
      <c r="C32" s="38"/>
      <c r="D32" s="23">
        <f>+D16</f>
        <v>1918627903</v>
      </c>
      <c r="E32" s="23">
        <v>22518296</v>
      </c>
      <c r="F32" s="23">
        <f t="shared" si="3"/>
        <v>1941146199</v>
      </c>
      <c r="G32" s="23">
        <v>726843979.87</v>
      </c>
      <c r="H32" s="23">
        <v>726843979.87</v>
      </c>
      <c r="I32" s="23">
        <f t="shared" si="4"/>
        <v>-1191783923.1300001</v>
      </c>
    </row>
    <row r="33" spans="1:9" ht="26.25" customHeight="1" x14ac:dyDescent="0.25">
      <c r="A33" s="11"/>
      <c r="B33" s="37" t="s">
        <v>18</v>
      </c>
      <c r="C33" s="38"/>
      <c r="D33" s="23">
        <f>+D17</f>
        <v>0</v>
      </c>
      <c r="E33" s="23">
        <f>+E17</f>
        <v>0</v>
      </c>
      <c r="F33" s="23">
        <f t="shared" si="3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32"/>
      <c r="C34" s="33"/>
      <c r="D34" s="24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2"/>
      <c r="C40" s="33"/>
      <c r="D40" s="25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63750324.32</v>
      </c>
      <c r="F44" s="18">
        <f>+E44+D44</f>
        <v>4605427251.3199997</v>
      </c>
      <c r="G44" s="18">
        <f>+G41+G35+G25</f>
        <v>2668887030.6099997</v>
      </c>
      <c r="H44" s="18">
        <f>+H41+H35+H25</f>
        <v>2655826194.8899994</v>
      </c>
      <c r="I44" s="18">
        <f>+H44-D44</f>
        <v>-1885850732.1100006</v>
      </c>
    </row>
    <row r="45" spans="1:9" ht="15.75" thickBot="1" x14ac:dyDescent="0.3">
      <c r="E45" s="10"/>
      <c r="F45" s="10"/>
      <c r="G45" s="30" t="s">
        <v>21</v>
      </c>
      <c r="H45" s="31"/>
      <c r="I45" s="27">
        <f>I44</f>
        <v>-1885850732.1100006</v>
      </c>
    </row>
    <row r="46" spans="1:9" ht="15" customHeight="1" x14ac:dyDescent="0.25">
      <c r="A46" s="75" t="s">
        <v>33</v>
      </c>
      <c r="B46" s="75"/>
      <c r="C46" s="75"/>
      <c r="D46" s="75"/>
      <c r="E46" s="75"/>
    </row>
    <row r="47" spans="1:9" x14ac:dyDescent="0.25">
      <c r="A47" s="76"/>
      <c r="B47" s="76"/>
      <c r="C47" s="76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</sheetData>
  <mergeCells count="44">
    <mergeCell ref="A46:E46"/>
    <mergeCell ref="A47:C47"/>
    <mergeCell ref="A1:I1"/>
    <mergeCell ref="A2:I2"/>
    <mergeCell ref="A5:I5"/>
    <mergeCell ref="A6:C8"/>
    <mergeCell ref="D6:H6"/>
    <mergeCell ref="I6:I7"/>
    <mergeCell ref="A3:I3"/>
    <mergeCell ref="A4:I4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2:C24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27:C27"/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r:id="rId4"/>
  <ignoredErrors>
    <ignoredError sqref="F35 F41 F44 F26: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Abril 2019</vt:lpstr>
      <vt:lpstr>'Enero - Abril 2019'!Área_de_impresión</vt:lpstr>
      <vt:lpstr>'Enero - Abril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2019-05-07T22:51:15Z</cp:lastPrinted>
  <dcterms:created xsi:type="dcterms:W3CDTF">2019-02-11T19:56:44Z</dcterms:created>
  <dcterms:modified xsi:type="dcterms:W3CDTF">2019-05-13T18:29:42Z</dcterms:modified>
</cp:coreProperties>
</file>