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a.Trejoc\Desktop\Valeria\TRANSPARENCIA\TRANSPARENCIA ANUAL\2024\"/>
    </mc:Choice>
  </mc:AlternateContent>
  <bookViews>
    <workbookView xWindow="0" yWindow="0" windowWidth="20490" windowHeight="7020"/>
  </bookViews>
  <sheets>
    <sheet name="Calendario-Ingreso base mensual" sheetId="1" r:id="rId1"/>
  </sheets>
  <definedNames>
    <definedName name="_xlnm.Print_Area" localSheetId="0">'Calendario-Ingreso base mensual'!$A$1:$O$65</definedName>
  </definedNames>
  <calcPr calcId="162913"/>
</workbook>
</file>

<file path=xl/calcChain.xml><?xml version="1.0" encoding="utf-8"?>
<calcChain xmlns="http://schemas.openxmlformats.org/spreadsheetml/2006/main">
  <c r="B16" i="1" l="1"/>
  <c r="B22" i="1"/>
  <c r="B40" i="1"/>
  <c r="C50" i="1"/>
  <c r="D50" i="1"/>
  <c r="E50" i="1"/>
  <c r="F50" i="1"/>
  <c r="G50" i="1"/>
  <c r="H50" i="1"/>
  <c r="I50" i="1"/>
  <c r="J50" i="1"/>
  <c r="K50" i="1"/>
  <c r="L50" i="1"/>
  <c r="M50" i="1"/>
  <c r="N50" i="1"/>
  <c r="B56" i="1"/>
  <c r="B61" i="1"/>
  <c r="B65" i="1"/>
  <c r="B64" i="1"/>
  <c r="B63" i="1"/>
  <c r="B62" i="1"/>
  <c r="B60" i="1"/>
  <c r="B59" i="1"/>
  <c r="B58" i="1"/>
  <c r="B57" i="1"/>
  <c r="B55" i="1"/>
  <c r="B54" i="1"/>
  <c r="B53" i="1"/>
  <c r="B52" i="1"/>
  <c r="B51" i="1"/>
  <c r="B49" i="1"/>
  <c r="B48" i="1"/>
  <c r="B47" i="1"/>
  <c r="B46" i="1"/>
  <c r="B45" i="1"/>
  <c r="B44" i="1"/>
  <c r="B43" i="1"/>
  <c r="B42" i="1"/>
  <c r="B41" i="1"/>
  <c r="B39" i="1"/>
  <c r="B38" i="1"/>
  <c r="B37" i="1"/>
  <c r="B36" i="1"/>
  <c r="B35" i="1"/>
  <c r="B33" i="1"/>
  <c r="B32" i="1"/>
  <c r="B31" i="1" s="1"/>
  <c r="B30" i="1"/>
  <c r="B29" i="1"/>
  <c r="B28" i="1"/>
  <c r="B27" i="1"/>
  <c r="B26" i="1"/>
  <c r="B24" i="1"/>
  <c r="B23" i="1"/>
  <c r="B21" i="1"/>
  <c r="B20" i="1"/>
  <c r="B19" i="1"/>
  <c r="B18" i="1"/>
  <c r="B17" i="1"/>
  <c r="B15" i="1"/>
  <c r="B14" i="1"/>
  <c r="B13" i="1"/>
  <c r="B12" i="1"/>
  <c r="B11" i="1"/>
  <c r="B10" i="1"/>
  <c r="B9" i="1"/>
  <c r="B8" i="1"/>
  <c r="B7" i="1"/>
  <c r="E31" i="1"/>
  <c r="C31" i="1"/>
  <c r="D31" i="1"/>
  <c r="F31" i="1"/>
  <c r="G31" i="1"/>
  <c r="H31" i="1"/>
  <c r="I31" i="1"/>
  <c r="J31" i="1"/>
  <c r="K31" i="1"/>
  <c r="L31" i="1"/>
  <c r="M31" i="1"/>
  <c r="N31" i="1"/>
  <c r="B50" i="1" l="1"/>
  <c r="B34" i="1"/>
  <c r="B25" i="1"/>
  <c r="B6" i="1"/>
  <c r="N34" i="1"/>
  <c r="M34" i="1"/>
  <c r="L34" i="1"/>
  <c r="K34" i="1"/>
  <c r="J34" i="1"/>
  <c r="I34" i="1"/>
  <c r="H34" i="1"/>
  <c r="G34" i="1"/>
  <c r="F34" i="1"/>
  <c r="E34" i="1"/>
  <c r="D34" i="1"/>
  <c r="C34" i="1"/>
  <c r="B5" i="1" l="1"/>
  <c r="B4" i="1" s="1"/>
  <c r="F6" i="1"/>
  <c r="G6" i="1"/>
  <c r="H6" i="1"/>
  <c r="I6" i="1"/>
  <c r="J6" i="1"/>
  <c r="K6" i="1"/>
  <c r="L6" i="1"/>
  <c r="M6" i="1"/>
  <c r="N6" i="1"/>
  <c r="D25" i="1" l="1"/>
  <c r="E25" i="1"/>
  <c r="F25" i="1"/>
  <c r="F5" i="1" s="1"/>
  <c r="F4" i="1" s="1"/>
  <c r="G25" i="1"/>
  <c r="G5" i="1" s="1"/>
  <c r="G4" i="1" s="1"/>
  <c r="H25" i="1"/>
  <c r="H5" i="1" s="1"/>
  <c r="H4" i="1" s="1"/>
  <c r="I25" i="1"/>
  <c r="I5" i="1" s="1"/>
  <c r="I4" i="1" s="1"/>
  <c r="J25" i="1"/>
  <c r="J5" i="1" s="1"/>
  <c r="J4" i="1" s="1"/>
  <c r="K25" i="1"/>
  <c r="K5" i="1" s="1"/>
  <c r="K4" i="1" s="1"/>
  <c r="L25" i="1"/>
  <c r="L5" i="1" s="1"/>
  <c r="L4" i="1" s="1"/>
  <c r="M25" i="1"/>
  <c r="M5" i="1" s="1"/>
  <c r="M4" i="1" s="1"/>
  <c r="N25" i="1"/>
  <c r="N5" i="1" s="1"/>
  <c r="N4" i="1" s="1"/>
  <c r="C6" i="1" l="1"/>
  <c r="D6" i="1"/>
  <c r="D5" i="1" s="1"/>
  <c r="D4" i="1" s="1"/>
  <c r="E6" i="1"/>
  <c r="E5" i="1" s="1"/>
  <c r="E4" i="1" s="1"/>
  <c r="C25" i="1"/>
  <c r="C5" i="1" l="1"/>
  <c r="C4" i="1" s="1"/>
</calcChain>
</file>

<file path=xl/sharedStrings.xml><?xml version="1.0" encoding="utf-8"?>
<sst xmlns="http://schemas.openxmlformats.org/spreadsheetml/2006/main" count="77" uniqueCount="75">
  <si>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</si>
  <si>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</si>
  <si>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</si>
  <si>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</si>
  <si>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</si>
  <si>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</si>
  <si>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</si>
  <si>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</si>
  <si>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</si>
  <si>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</si>
  <si>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</si>
  <si>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</si>
  <si>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</si>
  <si>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</si>
  <si>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</si>
  <si>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</si>
  <si>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</si>
  <si>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</si>
  <si>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</si>
  <si>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</si>
  <si>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</si>
  <si>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</si>
  <si>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</si>
  <si>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</si>
  <si>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</si>
  <si>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</si>
  <si>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</si>
  <si>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</si>
  <si>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</si>
  <si>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</si>
  <si>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</si>
  <si>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</si>
  <si>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</si>
  <si>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</si>
  <si>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</si>
  <si>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</si>
  <si>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</si>
  <si>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</si>
  <si>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</si>
  <si>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</si>
  <si>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</si>
  <si>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</si>
  <si>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</si>
  <si>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</si>
  <si>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</si>
  <si>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</si>
  <si>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</si>
  <si>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</si>
  <si>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</si>
  <si>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</si>
  <si>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</si>
  <si>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</si>
  <si>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</si>
  <si>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</si>
  <si>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</si>
  <si>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</si>
  <si>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</si>
  <si>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</si>
  <si>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</si>
  <si>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</si>
  <si>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</si>
  <si>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</si>
  <si>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Subsidios y Subvenciones</t>
  </si>
  <si>
    <t>Pensiones y Jubilaciones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</si>
  <si>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</si>
  <si>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</si>
  <si>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</si>
  <si>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</si>
  <si>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</si>
  <si>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Ingresos Derivados de Financiamiento Propio</t>
  </si>
  <si>
    <t>Aprovechamientos de Obras Públicas</t>
  </si>
  <si>
    <t>RUBRO</t>
  </si>
  <si>
    <t xml:space="preserve">Total de Ingresos Propios </t>
  </si>
  <si>
    <t>Total de Ingresos para el ejercicio 2024</t>
  </si>
  <si>
    <t>Municipio de Querétaro/Querétaro Calendario de Ingresos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</si>
</sst>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164" fontId="2" fillId="2" borderId="3" xfId="1" applyNumberFormat="1" applyFont="1" applyFill="1" applyBorder="1" applyAlignment="1">
      <alignment horizontal="center" vertical="center" wrapText="1"/>
    </xf>
    <xf numFmtId="9" fontId="2" fillId="2" borderId="0" xfId="3" applyFont="1" applyFill="1"/>
    <xf numFmtId="44" fontId="2" fillId="2" borderId="0" xfId="2" applyFont="1" applyFill="1"/>
    <xf numFmtId="3" fontId="4" fillId="3" borderId="5" xfId="4" applyNumberFormat="1" applyFont="1" applyFill="1" applyBorder="1" applyAlignment="1">
      <alignment horizontal="center" vertical="center" wrapText="1"/>
    </xf>
    <xf numFmtId="3" fontId="4" fillId="3" borderId="1" xfId="4" applyNumberFormat="1" applyFont="1" applyFill="1" applyBorder="1" applyAlignment="1">
      <alignment horizontal="center" vertical="center" wrapText="1"/>
    </xf>
    <xf numFmtId="3" fontId="4" fillId="3" borderId="8" xfId="4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3" fontId="4" fillId="5" borderId="8" xfId="4" applyNumberFormat="1" applyFont="1" applyFill="1" applyBorder="1" applyAlignment="1">
      <alignment horizontal="center" vertical="center" wrapText="1"/>
    </xf>
    <xf numFmtId="3" fontId="4" fillId="5" borderId="5" xfId="4" applyNumberFormat="1" applyFont="1" applyFill="1" applyBorder="1" applyAlignment="1">
      <alignment horizontal="center" vertical="center" wrapText="1"/>
    </xf>
    <xf numFmtId="3" fontId="4" fillId="5" borderId="1" xfId="4" applyNumberFormat="1" applyFont="1" applyFill="1" applyBorder="1" applyAlignment="1">
      <alignment horizontal="center" vertical="center" wrapText="1"/>
    </xf>
    <xf numFmtId="3" fontId="4" fillId="6" borderId="1" xfId="4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3" fontId="4" fillId="7" borderId="1" xfId="0" applyNumberFormat="1" applyFont="1" applyFill="1" applyBorder="1" applyAlignment="1">
      <alignment horizontal="center"/>
    </xf>
    <xf numFmtId="3" fontId="4" fillId="7" borderId="9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3"/>
    </xf>
    <xf numFmtId="0" fontId="4" fillId="6" borderId="4" xfId="0" applyFont="1" applyFill="1" applyBorder="1" applyAlignment="1">
      <alignment horizontal="left" vertical="center" wrapText="1" indent="1"/>
    </xf>
    <xf numFmtId="9" fontId="2" fillId="2" borderId="0" xfId="3" applyFont="1" applyFill="1" applyBorder="1"/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65"/>
  <sheetViews>
    <sheetView tabSelected="1" zoomScaleNormal="100" workbookViewId="0">
      <pane xSplit="1" ySplit="3" topLeftCell="B67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1.25" x14ac:dyDescent="0.2"/>
  <cols>
    <col min="1" max="1" width="59.140625" style="1" customWidth="1"/>
    <col min="2" max="3" width="12.7109375" style="1" bestFit="1" customWidth="1"/>
    <col min="4" max="14" width="11.42578125" style="1"/>
    <col min="15" max="15" width="3.28515625" style="1" customWidth="1"/>
    <col min="16" max="27" width="11.42578125" style="1"/>
    <col min="28" max="28" width="13.7109375" style="1" bestFit="1" customWidth="1"/>
    <col min="29" max="16384" width="11.42578125" style="1"/>
  </cols>
  <sheetData>
    <row r="2" spans="1:27" ht="15.75" customHeight="1" x14ac:dyDescent="0.2">
      <c r="A2" s="20" t="s">
        <v>74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27" ht="26.25" thickBot="1" x14ac:dyDescent="0.25">
      <c r="A3" s="8" t="s">
        <v>71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27" ht="12.75" thickBot="1" x14ac:dyDescent="0.25">
      <c r="A4" s="13" t="s">
        <v>73</v>
      </c>
      <c r="B4" s="14">
        <f>B5+B50</f>
        <v>7399999999.93927</v>
      </c>
      <c r="C4" s="15">
        <f>C5+C50</f>
        <v>1571847466.1902893</v>
      </c>
      <c r="D4" s="15">
        <f t="shared" ref="D4:N4" si="0">D5+D50</f>
        <v>661900856.01550329</v>
      </c>
      <c r="E4" s="15">
        <f t="shared" si="0"/>
        <v>510482107.83608758</v>
      </c>
      <c r="F4" s="15">
        <f t="shared" si="0"/>
        <v>533647432.89024132</v>
      </c>
      <c r="G4" s="15">
        <f t="shared" si="0"/>
        <v>541940376.12274468</v>
      </c>
      <c r="H4" s="15">
        <f t="shared" si="0"/>
        <v>547370498.42774463</v>
      </c>
      <c r="I4" s="15">
        <f t="shared" si="0"/>
        <v>509907022.93207848</v>
      </c>
      <c r="J4" s="15">
        <f t="shared" si="0"/>
        <v>493559200.22887444</v>
      </c>
      <c r="K4" s="15">
        <f t="shared" si="0"/>
        <v>570949665.74863911</v>
      </c>
      <c r="L4" s="15">
        <f t="shared" si="0"/>
        <v>501975372.14874566</v>
      </c>
      <c r="M4" s="15">
        <f t="shared" si="0"/>
        <v>451083646.85602427</v>
      </c>
      <c r="N4" s="15">
        <f t="shared" si="0"/>
        <v>505336354.54229677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.5" customHeight="1" thickBot="1" x14ac:dyDescent="0.25">
      <c r="A5" s="18" t="s">
        <v>72</v>
      </c>
      <c r="B5" s="12">
        <f>B6+B16+B22+B25+B31+B34</f>
        <v>4523251500</v>
      </c>
      <c r="C5" s="12">
        <f>C6+C25+C31+C34</f>
        <v>1348291297.3628514</v>
      </c>
      <c r="D5" s="12">
        <f t="shared" ref="D5:N5" si="1">D6+D25+D31+D34</f>
        <v>348648830.71441811</v>
      </c>
      <c r="E5" s="12">
        <f t="shared" si="1"/>
        <v>296037129.18179005</v>
      </c>
      <c r="F5" s="12">
        <f t="shared" si="1"/>
        <v>276578759.32189596</v>
      </c>
      <c r="G5" s="12">
        <f t="shared" si="1"/>
        <v>274003032.64742756</v>
      </c>
      <c r="H5" s="12">
        <f t="shared" si="1"/>
        <v>293374815.92304897</v>
      </c>
      <c r="I5" s="12">
        <f t="shared" si="1"/>
        <v>245436281.69899997</v>
      </c>
      <c r="J5" s="12">
        <f t="shared" si="1"/>
        <v>253960327.09858546</v>
      </c>
      <c r="K5" s="12">
        <f t="shared" si="1"/>
        <v>349968011.95604682</v>
      </c>
      <c r="L5" s="12">
        <f t="shared" si="1"/>
        <v>266894866.7490961</v>
      </c>
      <c r="M5" s="12">
        <f t="shared" si="1"/>
        <v>257366929.34981778</v>
      </c>
      <c r="N5" s="12">
        <f t="shared" si="1"/>
        <v>312691217.99602145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2.75" thickBot="1" x14ac:dyDescent="0.25">
      <c r="A6" s="16" t="s">
        <v>13</v>
      </c>
      <c r="B6" s="10">
        <f>SUM(B7:B15)</f>
        <v>3443999999.9999995</v>
      </c>
      <c r="C6" s="11">
        <f>+SUM(C7:C15)</f>
        <v>1286125260.5378675</v>
      </c>
      <c r="D6" s="9">
        <f t="shared" ref="D6:N6" si="2">+SUM(D7:D15)</f>
        <v>244548010.23989606</v>
      </c>
      <c r="E6" s="11">
        <f t="shared" si="2"/>
        <v>195878903.27888474</v>
      </c>
      <c r="F6" s="11">
        <f t="shared" si="2"/>
        <v>185713931.04660964</v>
      </c>
      <c r="G6" s="11">
        <f t="shared" si="2"/>
        <v>183426811.46519536</v>
      </c>
      <c r="H6" s="11">
        <f t="shared" si="2"/>
        <v>179115599.45455888</v>
      </c>
      <c r="I6" s="11">
        <f t="shared" si="2"/>
        <v>183949328.01107875</v>
      </c>
      <c r="J6" s="11">
        <f t="shared" si="2"/>
        <v>188679703.23984158</v>
      </c>
      <c r="K6" s="9">
        <f t="shared" si="2"/>
        <v>204646744.85497445</v>
      </c>
      <c r="L6" s="11">
        <f t="shared" si="2"/>
        <v>190562975.23077214</v>
      </c>
      <c r="M6" s="11">
        <f t="shared" si="2"/>
        <v>174439861.49205121</v>
      </c>
      <c r="N6" s="11">
        <f t="shared" si="2"/>
        <v>226912871.1482693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2" thickBot="1" x14ac:dyDescent="0.25">
      <c r="A7" s="17" t="s">
        <v>14</v>
      </c>
      <c r="B7" s="2">
        <f>SUM(C7:N7)</f>
        <v>20999999.999999996</v>
      </c>
      <c r="C7" s="2">
        <v>1469650.6524024899</v>
      </c>
      <c r="D7" s="2">
        <v>1653503.6017447</v>
      </c>
      <c r="E7" s="2">
        <v>2109274.2044452201</v>
      </c>
      <c r="F7" s="2">
        <v>1495066.6994024662</v>
      </c>
      <c r="G7" s="2">
        <v>2146311.4842868494</v>
      </c>
      <c r="H7" s="2">
        <v>2562758.2101385612</v>
      </c>
      <c r="I7" s="2">
        <v>1249524.5149760284</v>
      </c>
      <c r="J7" s="2">
        <v>2035265.8781312017</v>
      </c>
      <c r="K7" s="2">
        <v>1680151.5531478671</v>
      </c>
      <c r="L7" s="2">
        <v>2168467.9227209855</v>
      </c>
      <c r="M7" s="2">
        <v>1416392.326063927</v>
      </c>
      <c r="N7" s="2">
        <v>1013632.9525396983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2" thickBot="1" x14ac:dyDescent="0.25">
      <c r="A8" s="17" t="s">
        <v>15</v>
      </c>
      <c r="B8" s="2">
        <f t="shared" ref="B8:B15" si="3">SUM(C8:N8)</f>
        <v>3342999999.9999995</v>
      </c>
      <c r="C8" s="2">
        <v>1277934867.9363315</v>
      </c>
      <c r="D8" s="2">
        <v>238460766.69300115</v>
      </c>
      <c r="E8" s="2">
        <v>186554768.58490208</v>
      </c>
      <c r="F8" s="2">
        <v>172095319.31912595</v>
      </c>
      <c r="G8" s="2">
        <v>173567811.66241497</v>
      </c>
      <c r="H8" s="2">
        <v>168429282.86154342</v>
      </c>
      <c r="I8" s="2">
        <v>174628568.76576516</v>
      </c>
      <c r="J8" s="2">
        <v>180500475.50099546</v>
      </c>
      <c r="K8" s="2">
        <v>199669610.37715584</v>
      </c>
      <c r="L8" s="2">
        <v>182352677.54108715</v>
      </c>
      <c r="M8" s="2">
        <v>168254409.50990155</v>
      </c>
      <c r="N8" s="2">
        <v>220551441.24777541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2" thickBot="1" x14ac:dyDescent="0.25">
      <c r="A9" s="17" t="s">
        <v>16</v>
      </c>
      <c r="B9" s="2">
        <f t="shared" si="3"/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2" thickBot="1" x14ac:dyDescent="0.25">
      <c r="A10" s="17" t="s">
        <v>17</v>
      </c>
      <c r="B10" s="2">
        <f t="shared" si="3"/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" thickBot="1" x14ac:dyDescent="0.25">
      <c r="A11" s="17" t="s">
        <v>18</v>
      </c>
      <c r="B11" s="2">
        <f t="shared" si="3"/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2" thickBot="1" x14ac:dyDescent="0.25">
      <c r="A12" s="17" t="s">
        <v>19</v>
      </c>
      <c r="B12" s="2">
        <f t="shared" si="3"/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2" thickBot="1" x14ac:dyDescent="0.25">
      <c r="A13" s="17" t="s">
        <v>20</v>
      </c>
      <c r="B13" s="2">
        <f t="shared" si="3"/>
        <v>70000000</v>
      </c>
      <c r="C13" s="2">
        <v>3923068.9498111131</v>
      </c>
      <c r="D13" s="2">
        <v>3936495.584654402</v>
      </c>
      <c r="E13" s="2">
        <v>6088024.1697518667</v>
      </c>
      <c r="F13" s="2">
        <v>11472827.746604679</v>
      </c>
      <c r="G13" s="2">
        <v>7319352.6554080453</v>
      </c>
      <c r="H13" s="2">
        <v>7348621.6814935282</v>
      </c>
      <c r="I13" s="2">
        <v>7536470.0328032011</v>
      </c>
      <c r="J13" s="2">
        <v>5870658.6887603635</v>
      </c>
      <c r="K13" s="2">
        <v>2080794.1342757207</v>
      </c>
      <c r="L13" s="2">
        <v>5833953.9386972375</v>
      </c>
      <c r="M13" s="2">
        <v>4656362.2293310156</v>
      </c>
      <c r="N13" s="2">
        <v>3933370.1884088228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2" thickBot="1" x14ac:dyDescent="0.25">
      <c r="A14" s="17" t="s">
        <v>21</v>
      </c>
      <c r="B14" s="2">
        <f t="shared" si="3"/>
        <v>10000000.000000002</v>
      </c>
      <c r="C14" s="2">
        <v>2797672.999322488</v>
      </c>
      <c r="D14" s="2">
        <v>497244.36049581942</v>
      </c>
      <c r="E14" s="2">
        <v>1126836.3197855824</v>
      </c>
      <c r="F14" s="2">
        <v>650717.28147656226</v>
      </c>
      <c r="G14" s="2">
        <v>393335.6630854882</v>
      </c>
      <c r="H14" s="2">
        <v>774936.70138337021</v>
      </c>
      <c r="I14" s="2">
        <v>534764.69753434754</v>
      </c>
      <c r="J14" s="2">
        <v>273303.17195452796</v>
      </c>
      <c r="K14" s="2">
        <v>1216188.7903950121</v>
      </c>
      <c r="L14" s="2">
        <v>207875.82826674881</v>
      </c>
      <c r="M14" s="2">
        <v>112697.42675471122</v>
      </c>
      <c r="N14" s="2">
        <v>1414426.7595453432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3.25" thickBot="1" x14ac:dyDescent="0.25">
      <c r="A15" s="17" t="s">
        <v>22</v>
      </c>
      <c r="B15" s="2">
        <f t="shared" si="3"/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2.75" thickBot="1" x14ac:dyDescent="0.25">
      <c r="A16" s="16" t="s">
        <v>23</v>
      </c>
      <c r="B16" s="5">
        <f>SUM(B17:B21)</f>
        <v>0</v>
      </c>
      <c r="C16" s="11">
        <v>0</v>
      </c>
      <c r="D16" s="7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6">
        <v>0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2" thickBot="1" x14ac:dyDescent="0.25">
      <c r="A17" s="17" t="s">
        <v>24</v>
      </c>
      <c r="B17" s="2">
        <f t="shared" ref="B17:B21" si="4">SUM(C17:N17)</f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2" thickBot="1" x14ac:dyDescent="0.25">
      <c r="A18" s="17" t="s">
        <v>25</v>
      </c>
      <c r="B18" s="2">
        <f t="shared" si="4"/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2" thickBot="1" x14ac:dyDescent="0.25">
      <c r="A19" s="17" t="s">
        <v>26</v>
      </c>
      <c r="B19" s="2">
        <f t="shared" si="4"/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2" thickBot="1" x14ac:dyDescent="0.25">
      <c r="A20" s="17" t="s">
        <v>27</v>
      </c>
      <c r="B20" s="2">
        <f t="shared" si="4"/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" thickBot="1" x14ac:dyDescent="0.25">
      <c r="A21" s="17" t="s">
        <v>28</v>
      </c>
      <c r="B21" s="2">
        <f t="shared" si="4"/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2.75" thickBot="1" x14ac:dyDescent="0.25">
      <c r="A22" s="16" t="s">
        <v>29</v>
      </c>
      <c r="B22" s="5">
        <f>SUM(B23:B24)</f>
        <v>0</v>
      </c>
      <c r="C22" s="6">
        <v>0</v>
      </c>
      <c r="D22" s="7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6">
        <v>0</v>
      </c>
      <c r="M22" s="6">
        <v>0</v>
      </c>
      <c r="N22" s="6">
        <v>0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" thickBot="1" x14ac:dyDescent="0.25">
      <c r="A23" s="17" t="s">
        <v>30</v>
      </c>
      <c r="B23" s="2">
        <f t="shared" ref="B23:B24" si="5">SUM(C23:N23)</f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34.5" thickBot="1" x14ac:dyDescent="0.25">
      <c r="A24" s="17" t="s">
        <v>31</v>
      </c>
      <c r="B24" s="2">
        <f t="shared" si="5"/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2.75" thickBot="1" x14ac:dyDescent="0.25">
      <c r="A25" s="16" t="s">
        <v>32</v>
      </c>
      <c r="B25" s="6">
        <f>+SUM(B26:B30)</f>
        <v>683251500</v>
      </c>
      <c r="C25" s="6">
        <f>+SUM(C26:C30)</f>
        <v>39520161.977805816</v>
      </c>
      <c r="D25" s="7">
        <f t="shared" ref="D25:N25" si="6">+SUM(D26:D30)</f>
        <v>63360414.974616475</v>
      </c>
      <c r="E25" s="6">
        <f t="shared" si="6"/>
        <v>68694708.243274957</v>
      </c>
      <c r="F25" s="6">
        <f t="shared" si="6"/>
        <v>61518886.314107671</v>
      </c>
      <c r="G25" s="6">
        <f t="shared" si="6"/>
        <v>57616915.321086556</v>
      </c>
      <c r="H25" s="6">
        <f t="shared" si="6"/>
        <v>77696086.59126614</v>
      </c>
      <c r="I25" s="6">
        <f t="shared" si="6"/>
        <v>36462315.049104698</v>
      </c>
      <c r="J25" s="6">
        <f t="shared" si="6"/>
        <v>38144321.499538057</v>
      </c>
      <c r="K25" s="7">
        <f t="shared" si="6"/>
        <v>74854422.866358206</v>
      </c>
      <c r="L25" s="6">
        <f t="shared" si="6"/>
        <v>49239600.20276209</v>
      </c>
      <c r="M25" s="6">
        <f t="shared" si="6"/>
        <v>62864054.934178464</v>
      </c>
      <c r="N25" s="6">
        <f t="shared" si="6"/>
        <v>53279612.025900893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23.25" thickBot="1" x14ac:dyDescent="0.25">
      <c r="A26" s="17" t="s">
        <v>33</v>
      </c>
      <c r="B26" s="2">
        <f t="shared" ref="B26:B30" si="7">SUM(C26:N26)</f>
        <v>29999999.999999993</v>
      </c>
      <c r="C26" s="2">
        <v>2825396.230072083</v>
      </c>
      <c r="D26" s="2">
        <v>3158749.9251721981</v>
      </c>
      <c r="E26" s="2">
        <v>3369508.4257831154</v>
      </c>
      <c r="F26" s="2">
        <v>1935569.454002294</v>
      </c>
      <c r="G26" s="2">
        <v>2018213.9716804782</v>
      </c>
      <c r="H26" s="2">
        <v>2134418.2679584906</v>
      </c>
      <c r="I26" s="2">
        <v>2320594.9233651343</v>
      </c>
      <c r="J26" s="2">
        <v>2343370.7679774789</v>
      </c>
      <c r="K26" s="2">
        <v>2241832.9894514391</v>
      </c>
      <c r="L26" s="2">
        <v>2301132.2941174177</v>
      </c>
      <c r="M26" s="2">
        <v>1963904.1658113892</v>
      </c>
      <c r="N26" s="2">
        <v>3387308.5846084771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2" thickBot="1" x14ac:dyDescent="0.25">
      <c r="A27" s="17" t="s">
        <v>34</v>
      </c>
      <c r="B27" s="2">
        <f t="shared" si="7"/>
        <v>618251500</v>
      </c>
      <c r="C27" s="2">
        <v>34165928.180268176</v>
      </c>
      <c r="D27" s="2">
        <v>58159134.773659937</v>
      </c>
      <c r="E27" s="2">
        <v>61953643.908973202</v>
      </c>
      <c r="F27" s="2">
        <v>57083330.663202927</v>
      </c>
      <c r="G27" s="2">
        <v>53394065.873173587</v>
      </c>
      <c r="H27" s="2">
        <v>68713337.87094678</v>
      </c>
      <c r="I27" s="2">
        <v>31774280.593191437</v>
      </c>
      <c r="J27" s="2">
        <v>33376024.368437465</v>
      </c>
      <c r="K27" s="2">
        <v>70685835.254690155</v>
      </c>
      <c r="L27" s="2">
        <v>44689739.301688723</v>
      </c>
      <c r="M27" s="2">
        <v>57572053.158681087</v>
      </c>
      <c r="N27" s="2">
        <v>46684126.053086556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2" thickBot="1" x14ac:dyDescent="0.25">
      <c r="A28" s="17" t="s">
        <v>35</v>
      </c>
      <c r="B28" s="2">
        <f t="shared" si="7"/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2" thickBot="1" x14ac:dyDescent="0.25">
      <c r="A29" s="17" t="s">
        <v>36</v>
      </c>
      <c r="B29" s="2">
        <f t="shared" si="7"/>
        <v>34999999.999999993</v>
      </c>
      <c r="C29" s="2">
        <v>2528837.5674655619</v>
      </c>
      <c r="D29" s="2">
        <v>2042530.27578434</v>
      </c>
      <c r="E29" s="2">
        <v>3371555.9085186366</v>
      </c>
      <c r="F29" s="2">
        <v>2499986.1969024511</v>
      </c>
      <c r="G29" s="2">
        <v>2204635.47623249</v>
      </c>
      <c r="H29" s="2">
        <v>6848330.452360874</v>
      </c>
      <c r="I29" s="2">
        <v>2367439.5325481328</v>
      </c>
      <c r="J29" s="2">
        <v>2424926.3631231138</v>
      </c>
      <c r="K29" s="2">
        <v>1926754.6222166086</v>
      </c>
      <c r="L29" s="2">
        <v>2248728.6069559422</v>
      </c>
      <c r="M29" s="2">
        <v>3328097.6096859886</v>
      </c>
      <c r="N29" s="2">
        <v>3208177.3882058547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23.25" thickBot="1" x14ac:dyDescent="0.25">
      <c r="A30" s="17" t="s">
        <v>37</v>
      </c>
      <c r="B30" s="2">
        <f t="shared" si="7"/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2.75" thickBot="1" x14ac:dyDescent="0.25">
      <c r="A31" s="16" t="s">
        <v>38</v>
      </c>
      <c r="B31" s="5">
        <f>SUM(B32:B33)</f>
        <v>180000000.00000003</v>
      </c>
      <c r="C31" s="6">
        <f>SUM(C32:C33)</f>
        <v>12602107.209582422</v>
      </c>
      <c r="D31" s="6">
        <f t="shared" ref="D31:N31" si="8">SUM(D32:D33)</f>
        <v>15965393.615765622</v>
      </c>
      <c r="E31" s="6">
        <f t="shared" si="8"/>
        <v>19365147.990257464</v>
      </c>
      <c r="F31" s="6">
        <f t="shared" si="8"/>
        <v>17711699.876736891</v>
      </c>
      <c r="G31" s="6">
        <f t="shared" si="8"/>
        <v>18769806.560067032</v>
      </c>
      <c r="H31" s="6">
        <f t="shared" si="8"/>
        <v>16447718.47556225</v>
      </c>
      <c r="I31" s="6">
        <f t="shared" si="8"/>
        <v>14622322.673694355</v>
      </c>
      <c r="J31" s="6">
        <f t="shared" si="8"/>
        <v>14480827.423361631</v>
      </c>
      <c r="K31" s="6">
        <f t="shared" si="8"/>
        <v>13774220.938430499</v>
      </c>
      <c r="L31" s="6">
        <f t="shared" si="8"/>
        <v>13078253.006524561</v>
      </c>
      <c r="M31" s="6">
        <f t="shared" si="8"/>
        <v>12013224.378974358</v>
      </c>
      <c r="N31" s="6">
        <f t="shared" si="8"/>
        <v>11169277.851042954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ht="12" thickBot="1" x14ac:dyDescent="0.25">
      <c r="A32" s="17" t="s">
        <v>38</v>
      </c>
      <c r="B32" s="2">
        <f t="shared" ref="B32:B33" si="9">SUM(C32:N32)</f>
        <v>180000000.00000003</v>
      </c>
      <c r="C32" s="2">
        <v>12602107.209582422</v>
      </c>
      <c r="D32" s="2">
        <v>15965393.615765622</v>
      </c>
      <c r="E32" s="2">
        <v>19365147.990257464</v>
      </c>
      <c r="F32" s="2">
        <v>17711699.876736891</v>
      </c>
      <c r="G32" s="2">
        <v>18769806.560067032</v>
      </c>
      <c r="H32" s="2">
        <v>16447718.47556225</v>
      </c>
      <c r="I32" s="2">
        <v>14622322.673694355</v>
      </c>
      <c r="J32" s="2">
        <v>14480827.423361631</v>
      </c>
      <c r="K32" s="2">
        <v>13774220.938430499</v>
      </c>
      <c r="L32" s="2">
        <v>13078253.006524561</v>
      </c>
      <c r="M32" s="2">
        <v>12013224.378974358</v>
      </c>
      <c r="N32" s="2">
        <v>11169277.851042954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9" ht="23.25" thickBot="1" x14ac:dyDescent="0.25">
      <c r="A33" s="17" t="s">
        <v>39</v>
      </c>
      <c r="B33" s="2">
        <f t="shared" si="9"/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9" ht="12.75" thickBot="1" x14ac:dyDescent="0.25">
      <c r="A34" s="16" t="s">
        <v>40</v>
      </c>
      <c r="B34" s="5">
        <f>SUM(B35:B39)</f>
        <v>216000000.00000003</v>
      </c>
      <c r="C34" s="6">
        <f>SUM(C35:C39)</f>
        <v>10043767.63759568</v>
      </c>
      <c r="D34" s="7">
        <f t="shared" ref="D34:N34" si="10">SUM(D35:D39)</f>
        <v>24775011.884139951</v>
      </c>
      <c r="E34" s="6">
        <f t="shared" si="10"/>
        <v>12098369.669372924</v>
      </c>
      <c r="F34" s="6">
        <f t="shared" si="10"/>
        <v>11634242.084441761</v>
      </c>
      <c r="G34" s="6">
        <f t="shared" si="10"/>
        <v>14189499.301078647</v>
      </c>
      <c r="H34" s="6">
        <f t="shared" si="10"/>
        <v>20115411.401661668</v>
      </c>
      <c r="I34" s="6">
        <f t="shared" si="10"/>
        <v>10402315.965122191</v>
      </c>
      <c r="J34" s="6">
        <f t="shared" si="10"/>
        <v>12655474.935844181</v>
      </c>
      <c r="K34" s="7">
        <f t="shared" si="10"/>
        <v>56692623.296283662</v>
      </c>
      <c r="L34" s="6">
        <f t="shared" si="10"/>
        <v>14014038.309037309</v>
      </c>
      <c r="M34" s="6">
        <f t="shared" si="10"/>
        <v>8049788.5446137497</v>
      </c>
      <c r="N34" s="6">
        <f t="shared" si="10"/>
        <v>21329456.970808301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4"/>
      <c r="AC34" s="4"/>
    </row>
    <row r="35" spans="1:29" ht="12" thickBot="1" x14ac:dyDescent="0.25">
      <c r="A35" s="17" t="s">
        <v>40</v>
      </c>
      <c r="B35" s="22">
        <f t="shared" ref="B35:B39" si="11">SUM(C35:N35)</f>
        <v>205913211.00000003</v>
      </c>
      <c r="C35" s="2">
        <v>9853188.8713534623</v>
      </c>
      <c r="D35" s="2">
        <v>24460699.078567561</v>
      </c>
      <c r="E35" s="2">
        <v>11563685.86495349</v>
      </c>
      <c r="F35" s="2">
        <v>11370111.698963853</v>
      </c>
      <c r="G35" s="2">
        <v>10518237.412692543</v>
      </c>
      <c r="H35" s="2">
        <v>19001644.723953106</v>
      </c>
      <c r="I35" s="2">
        <v>9590866.5576674603</v>
      </c>
      <c r="J35" s="2">
        <v>12340531.163657522</v>
      </c>
      <c r="K35" s="2">
        <v>55535547.501451455</v>
      </c>
      <c r="L35" s="2">
        <v>13743266.681594236</v>
      </c>
      <c r="M35" s="2">
        <v>7030106.7458320893</v>
      </c>
      <c r="N35" s="2">
        <v>20905324.699313246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9" ht="12" thickBot="1" x14ac:dyDescent="0.25">
      <c r="A36" s="17" t="s">
        <v>70</v>
      </c>
      <c r="B36" s="22">
        <f t="shared" si="11"/>
        <v>86789.000000000015</v>
      </c>
      <c r="C36" s="2">
        <v>4152.9555330759986</v>
      </c>
      <c r="D36" s="2">
        <v>10309.778581082883</v>
      </c>
      <c r="E36" s="2">
        <v>4873.9016193256703</v>
      </c>
      <c r="F36" s="2">
        <v>4792.3133219527799</v>
      </c>
      <c r="G36" s="2">
        <v>4433.2624525493566</v>
      </c>
      <c r="H36" s="2">
        <v>8008.8777982640759</v>
      </c>
      <c r="I36" s="2">
        <v>4042.391032760891</v>
      </c>
      <c r="J36" s="2">
        <v>5201.3290160516835</v>
      </c>
      <c r="K36" s="2">
        <v>23407.311307012111</v>
      </c>
      <c r="L36" s="2">
        <v>5792.5587495640675</v>
      </c>
      <c r="M36" s="2">
        <v>2963.0732841324161</v>
      </c>
      <c r="N36" s="2">
        <v>8811.2473042280781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9" ht="12" thickBot="1" x14ac:dyDescent="0.25">
      <c r="A37" s="17" t="s">
        <v>41</v>
      </c>
      <c r="B37" s="22">
        <f t="shared" si="11"/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9" ht="12" thickBot="1" x14ac:dyDescent="0.25">
      <c r="A38" s="17" t="s">
        <v>42</v>
      </c>
      <c r="B38" s="2">
        <f t="shared" si="11"/>
        <v>10000000</v>
      </c>
      <c r="C38" s="2">
        <v>186425.81070914114</v>
      </c>
      <c r="D38" s="2">
        <v>304003.02699130808</v>
      </c>
      <c r="E38" s="2">
        <v>529809.90280010784</v>
      </c>
      <c r="F38" s="2">
        <v>259338.07215595344</v>
      </c>
      <c r="G38" s="2">
        <v>3666828.625933555</v>
      </c>
      <c r="H38" s="2">
        <v>1105757.7999103004</v>
      </c>
      <c r="I38" s="2">
        <v>807407.01642196917</v>
      </c>
      <c r="J38" s="2">
        <v>309742.44317060674</v>
      </c>
      <c r="K38" s="2">
        <v>1133668.4835251931</v>
      </c>
      <c r="L38" s="2">
        <v>264979.06869351002</v>
      </c>
      <c r="M38" s="2">
        <v>1016718.7254975279</v>
      </c>
      <c r="N38" s="2">
        <v>415321.0241908282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9" ht="34.5" thickBot="1" x14ac:dyDescent="0.25">
      <c r="A39" s="17" t="s">
        <v>43</v>
      </c>
      <c r="B39" s="2">
        <f t="shared" si="11"/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9" ht="24.75" thickBot="1" x14ac:dyDescent="0.25">
      <c r="A40" s="16" t="s">
        <v>44</v>
      </c>
      <c r="B40" s="5">
        <f>SUM(B41:B49)</f>
        <v>0</v>
      </c>
      <c r="C40" s="6">
        <v>0</v>
      </c>
      <c r="D40" s="7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7">
        <v>0</v>
      </c>
      <c r="L40" s="6">
        <v>0</v>
      </c>
      <c r="M40" s="6">
        <v>0</v>
      </c>
      <c r="N40" s="6">
        <v>0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9" ht="23.25" thickBot="1" x14ac:dyDescent="0.25">
      <c r="A41" s="17" t="s">
        <v>45</v>
      </c>
      <c r="B41" s="2">
        <f t="shared" ref="B41:B49" si="12">SUM(C41:N41)</f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9" ht="23.25" thickBot="1" x14ac:dyDescent="0.25">
      <c r="A42" s="17" t="s">
        <v>46</v>
      </c>
      <c r="B42" s="2">
        <f t="shared" si="12"/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9" ht="23.25" thickBot="1" x14ac:dyDescent="0.25">
      <c r="A43" s="17" t="s">
        <v>47</v>
      </c>
      <c r="B43" s="2">
        <f t="shared" si="12"/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9" ht="34.5" thickBot="1" x14ac:dyDescent="0.25">
      <c r="A44" s="17" t="s">
        <v>48</v>
      </c>
      <c r="B44" s="2">
        <f t="shared" si="12"/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9" ht="34.5" thickBot="1" x14ac:dyDescent="0.25">
      <c r="A45" s="17" t="s">
        <v>49</v>
      </c>
      <c r="B45" s="2">
        <f t="shared" si="12"/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9" ht="34.5" thickBot="1" x14ac:dyDescent="0.25">
      <c r="A46" s="17" t="s">
        <v>50</v>
      </c>
      <c r="B46" s="2">
        <f t="shared" si="12"/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9" ht="23.25" thickBot="1" x14ac:dyDescent="0.25">
      <c r="A47" s="17" t="s">
        <v>51</v>
      </c>
      <c r="B47" s="2">
        <f t="shared" si="12"/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9" ht="23.25" thickBot="1" x14ac:dyDescent="0.25">
      <c r="A48" s="17" t="s">
        <v>52</v>
      </c>
      <c r="B48" s="2">
        <f t="shared" si="12"/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2" thickBot="1" x14ac:dyDescent="0.25">
      <c r="A49" s="17" t="s">
        <v>53</v>
      </c>
      <c r="B49" s="2">
        <f t="shared" si="12"/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24.75" thickBot="1" x14ac:dyDescent="0.25">
      <c r="A50" s="16" t="s">
        <v>54</v>
      </c>
      <c r="B50" s="5">
        <f>SUM(B51:B55)</f>
        <v>2876748499.93927</v>
      </c>
      <c r="C50" s="5">
        <f t="shared" ref="C50:N50" si="13">SUM(C51:C55)</f>
        <v>223556168.82743797</v>
      </c>
      <c r="D50" s="5">
        <f t="shared" si="13"/>
        <v>313252025.30108517</v>
      </c>
      <c r="E50" s="5">
        <f t="shared" si="13"/>
        <v>214444978.65429756</v>
      </c>
      <c r="F50" s="5">
        <f t="shared" si="13"/>
        <v>257068673.56834537</v>
      </c>
      <c r="G50" s="5">
        <f t="shared" si="13"/>
        <v>267937343.47531712</v>
      </c>
      <c r="H50" s="5">
        <f t="shared" si="13"/>
        <v>253995682.50469562</v>
      </c>
      <c r="I50" s="5">
        <f t="shared" si="13"/>
        <v>264470741.23307851</v>
      </c>
      <c r="J50" s="5">
        <f t="shared" si="13"/>
        <v>239598873.13028899</v>
      </c>
      <c r="K50" s="5">
        <f t="shared" si="13"/>
        <v>220981653.79259226</v>
      </c>
      <c r="L50" s="5">
        <f t="shared" si="13"/>
        <v>235080505.39964956</v>
      </c>
      <c r="M50" s="5">
        <f t="shared" si="13"/>
        <v>193716717.50620651</v>
      </c>
      <c r="N50" s="5">
        <f t="shared" si="13"/>
        <v>192645136.54627535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2" thickBot="1" x14ac:dyDescent="0.25">
      <c r="A51" s="17" t="s">
        <v>55</v>
      </c>
      <c r="B51" s="2">
        <f t="shared" ref="B51:B55" si="14">SUM(C51:N51)</f>
        <v>1699979054</v>
      </c>
      <c r="C51" s="2">
        <v>122739297.13532811</v>
      </c>
      <c r="D51" s="2">
        <v>212642999.34414828</v>
      </c>
      <c r="E51" s="2">
        <v>113137792.11311354</v>
      </c>
      <c r="F51" s="2">
        <v>155795989.3517426</v>
      </c>
      <c r="G51" s="2">
        <v>167184721.72358897</v>
      </c>
      <c r="H51" s="2">
        <v>152519903.62738374</v>
      </c>
      <c r="I51" s="2">
        <v>163808371.50940573</v>
      </c>
      <c r="J51" s="2">
        <v>138151245.62150672</v>
      </c>
      <c r="K51" s="2">
        <v>120522523.98882949</v>
      </c>
      <c r="L51" s="2">
        <v>133256237.92227411</v>
      </c>
      <c r="M51" s="2">
        <v>110726569.18584463</v>
      </c>
      <c r="N51" s="2">
        <v>109493402.47683415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2" thickBot="1" x14ac:dyDescent="0.25">
      <c r="A52" s="17" t="s">
        <v>56</v>
      </c>
      <c r="B52" s="2">
        <f t="shared" si="14"/>
        <v>1160000000</v>
      </c>
      <c r="C52" s="2">
        <v>99583331.752361059</v>
      </c>
      <c r="D52" s="2">
        <v>99583331.752361059</v>
      </c>
      <c r="E52" s="2">
        <v>99583333.04232794</v>
      </c>
      <c r="F52" s="2">
        <v>99583333.868555173</v>
      </c>
      <c r="G52" s="2">
        <v>99583351.7585219</v>
      </c>
      <c r="H52" s="2">
        <v>99583336.428612024</v>
      </c>
      <c r="I52" s="2">
        <v>99583331.752361059</v>
      </c>
      <c r="J52" s="2">
        <v>99583331.752361059</v>
      </c>
      <c r="K52" s="2">
        <v>99583331.752361059</v>
      </c>
      <c r="L52" s="2">
        <v>99583332.787926286</v>
      </c>
      <c r="M52" s="2">
        <v>82083332.3498822</v>
      </c>
      <c r="N52" s="2">
        <v>82083321.002369136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2" thickBot="1" x14ac:dyDescent="0.25">
      <c r="A53" s="17" t="s">
        <v>57</v>
      </c>
      <c r="B53" s="2">
        <f t="shared" si="14"/>
        <v>1769445.93927</v>
      </c>
      <c r="C53" s="2">
        <v>77870.123749269973</v>
      </c>
      <c r="D53" s="2">
        <v>48461.297529873482</v>
      </c>
      <c r="E53" s="2">
        <v>79419.557513822365</v>
      </c>
      <c r="F53" s="2">
        <v>44916.406705349596</v>
      </c>
      <c r="G53" s="2">
        <v>184751.94569010724</v>
      </c>
      <c r="H53" s="2">
        <v>206080.19216220285</v>
      </c>
      <c r="I53" s="2">
        <v>238414.66084126342</v>
      </c>
      <c r="J53" s="2">
        <v>8625.9404216834319</v>
      </c>
      <c r="K53" s="2">
        <v>97235.175392825666</v>
      </c>
      <c r="L53" s="2">
        <v>596500.7481068949</v>
      </c>
      <c r="M53" s="2">
        <v>103274.87160081898</v>
      </c>
      <c r="N53" s="2">
        <v>83895.019555887891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2" thickBot="1" x14ac:dyDescent="0.25">
      <c r="A54" s="17" t="s">
        <v>58</v>
      </c>
      <c r="B54" s="2">
        <f t="shared" si="14"/>
        <v>14999999.999999998</v>
      </c>
      <c r="C54" s="2">
        <v>1155669.81599953</v>
      </c>
      <c r="D54" s="2">
        <v>977232.90704593796</v>
      </c>
      <c r="E54" s="2">
        <v>1644433.9413422784</v>
      </c>
      <c r="F54" s="2">
        <v>1644433.9413422784</v>
      </c>
      <c r="G54" s="2">
        <v>984518.04751616972</v>
      </c>
      <c r="H54" s="2">
        <v>1686362.2565376537</v>
      </c>
      <c r="I54" s="2">
        <v>840623.31047046848</v>
      </c>
      <c r="J54" s="2">
        <v>1855669.815999531</v>
      </c>
      <c r="K54" s="2">
        <v>778562.87600885483</v>
      </c>
      <c r="L54" s="2">
        <v>1644433.9413422784</v>
      </c>
      <c r="M54" s="2">
        <v>803541.09887884883</v>
      </c>
      <c r="N54" s="2">
        <v>984518.04751616972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2" thickBot="1" x14ac:dyDescent="0.25">
      <c r="A55" s="17" t="s">
        <v>59</v>
      </c>
      <c r="B55" s="2">
        <f t="shared" si="14"/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4.75" thickBot="1" x14ac:dyDescent="0.25">
      <c r="A56" s="16" t="s">
        <v>60</v>
      </c>
      <c r="B56" s="5">
        <f>SUM(B57:B60)</f>
        <v>0</v>
      </c>
      <c r="C56" s="6">
        <v>0</v>
      </c>
      <c r="D56" s="7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7">
        <v>0</v>
      </c>
      <c r="L56" s="6">
        <v>0</v>
      </c>
      <c r="M56" s="6">
        <v>0</v>
      </c>
      <c r="N56" s="6">
        <v>0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2" thickBot="1" x14ac:dyDescent="0.25">
      <c r="A57" s="17" t="s">
        <v>61</v>
      </c>
      <c r="B57" s="2">
        <f t="shared" ref="B57:B60" si="15">SUM(C57:N57)</f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2" thickBot="1" x14ac:dyDescent="0.25">
      <c r="A58" s="17" t="s">
        <v>62</v>
      </c>
      <c r="B58" s="2">
        <f t="shared" si="15"/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2" thickBot="1" x14ac:dyDescent="0.25">
      <c r="A59" s="17" t="s">
        <v>63</v>
      </c>
      <c r="B59" s="2">
        <f t="shared" si="15"/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3.25" thickBot="1" x14ac:dyDescent="0.25">
      <c r="A60" s="17" t="s">
        <v>64</v>
      </c>
      <c r="B60" s="2">
        <f t="shared" si="15"/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2.75" thickBot="1" x14ac:dyDescent="0.25">
      <c r="A61" s="16" t="s">
        <v>65</v>
      </c>
      <c r="B61" s="5">
        <f>SUM(B62:B64)</f>
        <v>0</v>
      </c>
      <c r="C61" s="6">
        <v>0</v>
      </c>
      <c r="D61" s="7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7">
        <v>0</v>
      </c>
      <c r="L61" s="6">
        <v>0</v>
      </c>
      <c r="M61" s="6">
        <v>0</v>
      </c>
      <c r="N61" s="6">
        <v>0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2" thickBot="1" x14ac:dyDescent="0.25">
      <c r="A62" s="17" t="s">
        <v>66</v>
      </c>
      <c r="B62" s="2">
        <f t="shared" ref="B62:B64" si="16">SUM(C62:N62)</f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2" thickBot="1" x14ac:dyDescent="0.25">
      <c r="A63" s="17" t="s">
        <v>67</v>
      </c>
      <c r="B63" s="2">
        <f t="shared" si="16"/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2" thickBot="1" x14ac:dyDescent="0.25">
      <c r="A64" s="17" t="s">
        <v>68</v>
      </c>
      <c r="B64" s="2">
        <f t="shared" si="16"/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14" ht="12.75" thickBot="1" x14ac:dyDescent="0.25">
      <c r="A65" s="16" t="s">
        <v>69</v>
      </c>
      <c r="B65" s="5">
        <f>SUM(C65:N65)</f>
        <v>0</v>
      </c>
      <c r="C65" s="6">
        <v>0</v>
      </c>
      <c r="D65" s="7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7">
        <v>0</v>
      </c>
      <c r="L65" s="6">
        <v>0</v>
      </c>
      <c r="M65" s="6">
        <v>0</v>
      </c>
      <c r="N65" s="6">
        <v>0</v>
      </c>
    </row>
  </sheetData>
  <mergeCells count="1">
    <mergeCell ref="A2:N2"/>
  </mergeCells>
  <pageMargins left="0.7" right="0.7" top="0.75" bottom="0.75" header="0.3" footer="0.3"/>
  <pageSetup scale="51" orientation="landscape" r:id="rId1"/>
  <ignoredErrors>
    <ignoredError sqref="C34:N34 C6:N6" formulaRange="1"/>
    <ignoredError sqref="B56:B61 B50 B40 B31:B34 B25 B16:B22" formula="1"/>
    <ignoredError sqref="C50:D50 E50:J50 K50:N50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Calendario-Ingreso base mensual</vt:lpstr>
      <vt:lpstr>'Calendario-Ingreso base mensual'!Área_de_impresión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Dominguez Gastelum</dc:creator>
  <cp:lastModifiedBy>Valeria Trejo Corona</cp:lastModifiedBy>
  <cp:lastPrinted>2020-01-10T22:51:37Z</cp:lastPrinted>
  <dcterms:created xsi:type="dcterms:W3CDTF">2020-01-10T19:05:06Z</dcterms:created>
  <dcterms:modified xsi:type="dcterms:W3CDTF">2024-01-24T17:00:50Z</dcterms:modified>
</cp:coreProperties>
</file>