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leria.Trejoc\Desktop\TRANSPARENCIA ANUAL\"/>
    </mc:Choice>
  </mc:AlternateContent>
  <bookViews>
    <workbookView xWindow="0" yWindow="0" windowWidth="20490" windowHeight="7050"/>
  </bookViews>
  <sheets>
    <sheet name="Calendario-Ingreso base mensual" sheetId="1" r:id="rId1"/>
  </sheets>
  <definedNames>
    <definedName name="_xlnm.Print_Area" localSheetId="0">'Calendario-Ingreso base mensual'!$A$1:$O$65</definedName>
  </definedNames>
  <calcPr calcId="162913"/>
</workbook>
</file>

<file path=xl/calcChain.xml><?xml version="1.0" encoding="utf-8"?>
<calcChain xmlns="http://schemas.openxmlformats.org/spreadsheetml/2006/main">
  <c r="B16" i="1" l="1"/>
  <c r="B22" i="1"/>
  <c r="B25" i="1"/>
  <c r="B31" i="1"/>
  <c r="B34" i="1"/>
  <c r="B40" i="1"/>
  <c r="C50" i="1"/>
  <c r="D50" i="1"/>
  <c r="E50" i="1"/>
  <c r="F50" i="1"/>
  <c r="G50" i="1"/>
  <c r="H50" i="1"/>
  <c r="I50" i="1"/>
  <c r="J50" i="1"/>
  <c r="K50" i="1"/>
  <c r="L50" i="1"/>
  <c r="M50" i="1"/>
  <c r="N50" i="1"/>
  <c r="B50" i="1"/>
  <c r="B56" i="1"/>
  <c r="B61" i="1"/>
  <c r="B65" i="1"/>
  <c r="B64" i="1"/>
  <c r="B63" i="1"/>
  <c r="B62" i="1"/>
  <c r="B60" i="1"/>
  <c r="B59" i="1"/>
  <c r="B58" i="1"/>
  <c r="B57" i="1"/>
  <c r="B55" i="1"/>
  <c r="B54" i="1"/>
  <c r="B53" i="1"/>
  <c r="B52" i="1"/>
  <c r="B51" i="1"/>
  <c r="B49" i="1"/>
  <c r="B48" i="1"/>
  <c r="B47" i="1"/>
  <c r="B46" i="1"/>
  <c r="B45" i="1"/>
  <c r="B44" i="1"/>
  <c r="B43" i="1"/>
  <c r="B42" i="1"/>
  <c r="B41" i="1"/>
  <c r="B39" i="1"/>
  <c r="B38" i="1"/>
  <c r="B37" i="1"/>
  <c r="B36" i="1"/>
  <c r="B35" i="1"/>
  <c r="B33" i="1"/>
  <c r="B32" i="1"/>
  <c r="B30" i="1"/>
  <c r="B29" i="1"/>
  <c r="B28" i="1"/>
  <c r="B27" i="1"/>
  <c r="B26" i="1"/>
  <c r="B24" i="1"/>
  <c r="B23" i="1"/>
  <c r="B21" i="1"/>
  <c r="B20" i="1"/>
  <c r="B19" i="1"/>
  <c r="B18" i="1"/>
  <c r="B17" i="1"/>
  <c r="B15" i="1"/>
  <c r="B14" i="1"/>
  <c r="B13" i="1"/>
  <c r="B12" i="1"/>
  <c r="B11" i="1"/>
  <c r="B10" i="1"/>
  <c r="B9" i="1"/>
  <c r="B8" i="1"/>
  <c r="B7" i="1"/>
  <c r="E31" i="1"/>
  <c r="C31" i="1"/>
  <c r="D31" i="1"/>
  <c r="F31" i="1"/>
  <c r="G31" i="1"/>
  <c r="H31" i="1"/>
  <c r="I31" i="1"/>
  <c r="J31" i="1"/>
  <c r="K31" i="1"/>
  <c r="L31" i="1"/>
  <c r="M31" i="1"/>
  <c r="N31" i="1"/>
  <c r="B6" i="1" l="1"/>
  <c r="B5" i="1" s="1"/>
  <c r="B4" i="1" s="1"/>
  <c r="N34" i="1"/>
  <c r="M34" i="1"/>
  <c r="L34" i="1"/>
  <c r="K34" i="1"/>
  <c r="J34" i="1"/>
  <c r="I34" i="1"/>
  <c r="H34" i="1"/>
  <c r="G34" i="1"/>
  <c r="F34" i="1"/>
  <c r="E34" i="1"/>
  <c r="D34" i="1"/>
  <c r="C34" i="1"/>
  <c r="F6" i="1" l="1"/>
  <c r="G6" i="1"/>
  <c r="H6" i="1"/>
  <c r="I6" i="1"/>
  <c r="J6" i="1"/>
  <c r="K6" i="1"/>
  <c r="L6" i="1"/>
  <c r="M6" i="1"/>
  <c r="N6" i="1"/>
  <c r="D25" i="1" l="1"/>
  <c r="E25" i="1"/>
  <c r="F25" i="1"/>
  <c r="F5" i="1" s="1"/>
  <c r="F4" i="1" s="1"/>
  <c r="G25" i="1"/>
  <c r="G5" i="1" s="1"/>
  <c r="G4" i="1" s="1"/>
  <c r="H25" i="1"/>
  <c r="H5" i="1" s="1"/>
  <c r="H4" i="1" s="1"/>
  <c r="I25" i="1"/>
  <c r="I5" i="1" s="1"/>
  <c r="I4" i="1" s="1"/>
  <c r="J25" i="1"/>
  <c r="J5" i="1" s="1"/>
  <c r="J4" i="1" s="1"/>
  <c r="K25" i="1"/>
  <c r="K5" i="1" s="1"/>
  <c r="K4" i="1" s="1"/>
  <c r="L25" i="1"/>
  <c r="L5" i="1" s="1"/>
  <c r="L4" i="1" s="1"/>
  <c r="M25" i="1"/>
  <c r="M5" i="1" s="1"/>
  <c r="M4" i="1" s="1"/>
  <c r="N25" i="1"/>
  <c r="N5" i="1" s="1"/>
  <c r="N4" i="1" s="1"/>
  <c r="C6" i="1" l="1"/>
  <c r="D6" i="1"/>
  <c r="D5" i="1" s="1"/>
  <c r="D4" i="1" s="1"/>
  <c r="E6" i="1"/>
  <c r="E5" i="1" s="1"/>
  <c r="E4" i="1" s="1"/>
  <c r="C25" i="1"/>
  <c r="C5" i="1" l="1"/>
  <c r="C4" i="1" s="1"/>
</calcChain>
</file>

<file path=xl/sharedStrings.xml><?xml version="1.0" encoding="utf-8"?>
<sst xmlns="http://schemas.openxmlformats.org/spreadsheetml/2006/main" count="77" uniqueCount="75">
  <si>
    <t>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</si>
  <si>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</si>
  <si>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</si>
  <si>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</si>
  <si>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</si>
  <si>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</si>
  <si>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</si>
  <si>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</si>
  <si>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</si>
  <si>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</si>
  <si>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</si>
  <si>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</si>
  <si>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</si>
  <si>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</si>
  <si>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</si>
  <si>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</si>
  <si>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</si>
  <si>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</si>
  <si>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</si>
  <si>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</si>
  <si>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</si>
  <si>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</si>
  <si>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Impuestos no Comprendidos en la Ley de Ingresos Vigente, Causados en Ejercicios Fiscales Anteriores Pendientes de Liquidación o Pago</t>
  </si>
  <si>
    <t>Cuotas y Aportaciones de Seguridad Social</t>
  </si>
  <si>
    <t>Aportaciones para Fondos de Vivienda</t>
  </si>
  <si>
    <t>Cuotas para la Seguridad Social</t>
  </si>
  <si>
    <t>Cuotas de Ahorro para el Retiro</t>
  </si>
  <si>
    <t>Otras Cuotas y Aportaciones para la Seguridad Social</t>
  </si>
  <si>
    <t>Accesorios de Cuotas y Aportaciones de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</si>
  <si>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</si>
  <si>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</si>
  <si>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</si>
  <si>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</si>
  <si>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</si>
  <si>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</si>
  <si>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Otros Derechos</t>
  </si>
  <si>
    <t>Accesorios de Derechos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</si>
  <si>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</si>
  <si>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</si>
  <si>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</si>
  <si>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</si>
  <si>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Patrimoniales</t>
  </si>
  <si>
    <t>Accesorios de Aprovechamientos</t>
  </si>
  <si>
    <t>Aprovechamientos no Comprendidos en la Ley de Ingresos Vigente, Causados en Ejercicios Fiscales Anteriores Pendientes de Liquidación o Pago</t>
  </si>
  <si>
    <t>Ingresos por Venta de Bienes, Prestación de Servicios y Otros Ingresos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</si>
  <si>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</si>
  <si>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</si>
  <si>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</si>
  <si>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</si>
  <si>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</si>
  <si>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</si>
  <si>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</si>
  <si>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</si>
  <si>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Otros Ingresos</t>
  </si>
  <si>
    <t>Participaciones, Aportaciones, Convenios, Incentivos Derivados de la Colaboración Fiscal y Fondos Distintos de Aportaciones</t>
  </si>
  <si>
    <t>Participaciones</t>
  </si>
  <si>
    <t xml:space="preserve">Aportaciones </t>
  </si>
  <si>
    <t>Convenios</t>
  </si>
  <si>
    <t>Incentivos Derivados de la Colaboración Fiscal</t>
  </si>
  <si>
    <t>Fondos Distintos de Aportaciones</t>
  </si>
  <si>
    <t>Transferencias, Asignaciones, Subsidios y Subvenciones, y Pensiones y Jubilaciones</t>
  </si>
  <si>
    <t>Transferencias y Asignaciones</t>
  </si>
  <si>
    <t>Subsidios y Subvenciones</t>
  </si>
  <si>
    <t>Pensiones y Jubilaciones</t>
  </si>
  <si>
    <t>Transferencias del Fondo Mexicano del Petróleo para la Estabilización y el Desarrollo</t>
  </si>
  <si>
    <t>Ingresos Derivados de Financiamientos</t>
  </si>
  <si>
    <t>Endeudamiento Interno</t>
  </si>
  <si>
    <t>Endeudamiento Externo</t>
  </si>
  <si>
    <t>Financiamiento Interno</t>
  </si>
  <si>
    <t>Ingresos Derivados de Financiamiento Propio</t>
  </si>
  <si>
    <t>Aprovechamientos de Obras Públicas</t>
  </si>
  <si>
    <t>Total de Ingresos para el ejercicio 2022</t>
  </si>
  <si>
    <t>RUBRO</t>
  </si>
  <si>
    <t>Municipio de Querétaro/Querétaro Calendario de Ingresos del Ejercicio Fiscal 2023</t>
  </si>
  <si>
    <t xml:space="preserve">Total de Ingresos Propios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</si>
</sst>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\-#,##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color indexed="8"/>
      <name val="Calibri"/>
      <family val="2"/>
    </font>
    <font>
      <b/>
      <sz val="9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22">
    <xf numFmtId="0" fontId="0" fillId="0" borderId="0" xfId="0"/>
    <xf numFmtId="0" fontId="2" fillId="2" borderId="0" xfId="0" applyFont="1" applyFill="1"/>
    <xf numFmtId="164" fontId="2" fillId="2" borderId="3" xfId="1" applyNumberFormat="1" applyFont="1" applyFill="1" applyBorder="1" applyAlignment="1">
      <alignment horizontal="center" vertical="center" wrapText="1"/>
    </xf>
    <xf numFmtId="9" fontId="2" fillId="2" borderId="0" xfId="3" applyFont="1" applyFill="1"/>
    <xf numFmtId="44" fontId="2" fillId="2" borderId="0" xfId="2" applyFont="1" applyFill="1"/>
    <xf numFmtId="3" fontId="4" fillId="3" borderId="5" xfId="4" applyNumberFormat="1" applyFont="1" applyFill="1" applyBorder="1" applyAlignment="1">
      <alignment horizontal="center" vertical="center" wrapText="1"/>
    </xf>
    <xf numFmtId="3" fontId="4" fillId="3" borderId="1" xfId="4" applyNumberFormat="1" applyFont="1" applyFill="1" applyBorder="1" applyAlignment="1">
      <alignment horizontal="center" vertical="center" wrapText="1"/>
    </xf>
    <xf numFmtId="3" fontId="4" fillId="3" borderId="8" xfId="4" applyNumberFormat="1" applyFont="1" applyFill="1" applyBorder="1" applyAlignment="1">
      <alignment horizontal="center" vertical="center" wrapText="1"/>
    </xf>
    <xf numFmtId="3" fontId="6" fillId="4" borderId="4" xfId="0" applyNumberFormat="1" applyFont="1" applyFill="1" applyBorder="1" applyAlignment="1">
      <alignment horizontal="center" vertical="center" wrapText="1"/>
    </xf>
    <xf numFmtId="3" fontId="4" fillId="5" borderId="8" xfId="4" applyNumberFormat="1" applyFont="1" applyFill="1" applyBorder="1" applyAlignment="1">
      <alignment horizontal="center" vertical="center" wrapText="1"/>
    </xf>
    <xf numFmtId="3" fontId="4" fillId="5" borderId="5" xfId="4" applyNumberFormat="1" applyFont="1" applyFill="1" applyBorder="1" applyAlignment="1">
      <alignment horizontal="center" vertical="center" wrapText="1"/>
    </xf>
    <xf numFmtId="3" fontId="4" fillId="5" borderId="1" xfId="4" applyNumberFormat="1" applyFont="1" applyFill="1" applyBorder="1" applyAlignment="1">
      <alignment horizontal="center" vertical="center" wrapText="1"/>
    </xf>
    <xf numFmtId="3" fontId="4" fillId="6" borderId="1" xfId="4" applyNumberFormat="1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vertical="center" wrapText="1"/>
    </xf>
    <xf numFmtId="3" fontId="4" fillId="7" borderId="1" xfId="0" applyNumberFormat="1" applyFont="1" applyFill="1" applyBorder="1" applyAlignment="1">
      <alignment horizontal="center"/>
    </xf>
    <xf numFmtId="3" fontId="4" fillId="7" borderId="9" xfId="0" applyNumberFormat="1" applyFont="1" applyFill="1" applyBorder="1" applyAlignment="1">
      <alignment horizontal="center"/>
    </xf>
    <xf numFmtId="0" fontId="4" fillId="5" borderId="1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left" vertical="center" wrapText="1" indent="3"/>
    </xf>
    <xf numFmtId="0" fontId="4" fillId="6" borderId="4" xfId="0" applyFont="1" applyFill="1" applyBorder="1" applyAlignment="1">
      <alignment horizontal="left" vertical="center" wrapText="1" indent="1"/>
    </xf>
    <xf numFmtId="9" fontId="2" fillId="2" borderId="0" xfId="3" applyFont="1" applyFill="1" applyBorder="1"/>
    <xf numFmtId="3" fontId="5" fillId="4" borderId="6" xfId="0" applyNumberFormat="1" applyFont="1" applyFill="1" applyBorder="1" applyAlignment="1">
      <alignment horizontal="center" vertical="center" wrapText="1"/>
    </xf>
    <xf numFmtId="3" fontId="5" fillId="4" borderId="7" xfId="0" applyNumberFormat="1" applyFont="1" applyFill="1" applyBorder="1" applyAlignment="1">
      <alignment horizontal="center" vertical="center" wrapText="1"/>
    </xf>
  </cellXfs>
  <cellStyles count="5">
    <cellStyle name="Millares" xfId="1" builtinId="3"/>
    <cellStyle name="Millares 2" xfId="4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C65"/>
  <sheetViews>
    <sheetView tabSelected="1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P1" sqref="P1:XFD1048576"/>
    </sheetView>
  </sheetViews>
  <sheetFormatPr baseColWidth="10" defaultRowHeight="11.25" x14ac:dyDescent="0.2"/>
  <cols>
    <col min="1" max="1" width="59.140625" style="1" customWidth="1"/>
    <col min="2" max="3" width="12.7109375" style="1" bestFit="1" customWidth="1"/>
    <col min="4" max="14" width="11.42578125" style="1"/>
    <col min="15" max="15" width="3.28515625" style="1" customWidth="1"/>
    <col min="16" max="27" width="11.42578125" style="1"/>
    <col min="28" max="28" width="13.7109375" style="1" bestFit="1" customWidth="1"/>
    <col min="29" max="16384" width="11.42578125" style="1"/>
  </cols>
  <sheetData>
    <row r="2" spans="1:27" ht="15.75" customHeight="1" x14ac:dyDescent="0.2">
      <c r="A2" s="20" t="s">
        <v>73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27" ht="26.25" thickBot="1" x14ac:dyDescent="0.25">
      <c r="A3" s="8" t="s">
        <v>72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  <c r="I3" s="8" t="s">
        <v>7</v>
      </c>
      <c r="J3" s="8" t="s">
        <v>8</v>
      </c>
      <c r="K3" s="8" t="s">
        <v>9</v>
      </c>
      <c r="L3" s="8" t="s">
        <v>10</v>
      </c>
      <c r="M3" s="8" t="s">
        <v>11</v>
      </c>
      <c r="N3" s="8" t="s">
        <v>12</v>
      </c>
    </row>
    <row r="4" spans="1:27" ht="12.75" thickBot="1" x14ac:dyDescent="0.25">
      <c r="A4" s="13" t="s">
        <v>71</v>
      </c>
      <c r="B4" s="14">
        <f>B5+B50</f>
        <v>6040000000</v>
      </c>
      <c r="C4" s="15">
        <f>C5+C50</f>
        <v>1292613707.0259359</v>
      </c>
      <c r="D4" s="15">
        <f t="shared" ref="D4:N4" si="0">D5+D50</f>
        <v>478075355.25361788</v>
      </c>
      <c r="E4" s="15">
        <f t="shared" si="0"/>
        <v>420223938.80994236</v>
      </c>
      <c r="F4" s="15">
        <f t="shared" si="0"/>
        <v>487124327.08347309</v>
      </c>
      <c r="G4" s="15">
        <f t="shared" si="0"/>
        <v>447661020.0445894</v>
      </c>
      <c r="H4" s="15">
        <f t="shared" si="0"/>
        <v>383827851.57020694</v>
      </c>
      <c r="I4" s="15">
        <f t="shared" si="0"/>
        <v>418100152.07127768</v>
      </c>
      <c r="J4" s="15">
        <f t="shared" si="0"/>
        <v>400397016.45760155</v>
      </c>
      <c r="K4" s="15">
        <f t="shared" si="0"/>
        <v>444517971.41900945</v>
      </c>
      <c r="L4" s="15">
        <f t="shared" si="0"/>
        <v>387773523.25233555</v>
      </c>
      <c r="M4" s="15">
        <f t="shared" si="0"/>
        <v>397187579.27963024</v>
      </c>
      <c r="N4" s="15">
        <f t="shared" si="0"/>
        <v>482497557.73237985</v>
      </c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 ht="13.5" customHeight="1" thickBot="1" x14ac:dyDescent="0.25">
      <c r="A5" s="18" t="s">
        <v>74</v>
      </c>
      <c r="B5" s="12">
        <f>B6+B16+B22+B25+B31+B34</f>
        <v>3582114515</v>
      </c>
      <c r="C5" s="12">
        <f>C6+C25+C31+C34</f>
        <v>1047655850.2249354</v>
      </c>
      <c r="D5" s="12">
        <f t="shared" ref="D5:N5" si="1">D6+D25+D31+D34</f>
        <v>230206746.91220951</v>
      </c>
      <c r="E5" s="12">
        <f t="shared" si="1"/>
        <v>236288906.8403959</v>
      </c>
      <c r="F5" s="12">
        <f t="shared" si="1"/>
        <v>212730661.05757877</v>
      </c>
      <c r="G5" s="12">
        <f t="shared" si="1"/>
        <v>246980320.72280255</v>
      </c>
      <c r="H5" s="12">
        <f t="shared" si="1"/>
        <v>206500316.62816551</v>
      </c>
      <c r="I5" s="12">
        <f t="shared" si="1"/>
        <v>219635365.03023726</v>
      </c>
      <c r="J5" s="12">
        <f t="shared" si="1"/>
        <v>210854478.46004975</v>
      </c>
      <c r="K5" s="12">
        <f t="shared" si="1"/>
        <v>254129831.79151103</v>
      </c>
      <c r="L5" s="12">
        <f t="shared" si="1"/>
        <v>220155996.15722257</v>
      </c>
      <c r="M5" s="12">
        <f t="shared" si="1"/>
        <v>209621801.35670167</v>
      </c>
      <c r="N5" s="12">
        <f t="shared" si="1"/>
        <v>287354239.81819004</v>
      </c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27" ht="12.75" thickBot="1" x14ac:dyDescent="0.25">
      <c r="A6" s="16" t="s">
        <v>13</v>
      </c>
      <c r="B6" s="10">
        <f>SUM(B7:B15)</f>
        <v>2737367953</v>
      </c>
      <c r="C6" s="11">
        <f>+SUM(C7:C15)</f>
        <v>999822487.65996945</v>
      </c>
      <c r="D6" s="9">
        <f t="shared" ref="D6:N6" si="2">+SUM(D7:D15)</f>
        <v>183332245.90590695</v>
      </c>
      <c r="E6" s="11">
        <f t="shared" si="2"/>
        <v>166252105.92681292</v>
      </c>
      <c r="F6" s="11">
        <f t="shared" si="2"/>
        <v>169672208.68658721</v>
      </c>
      <c r="G6" s="11">
        <f t="shared" si="2"/>
        <v>136048615.68728125</v>
      </c>
      <c r="H6" s="11">
        <f t="shared" si="2"/>
        <v>147579657.18463689</v>
      </c>
      <c r="I6" s="11">
        <f t="shared" si="2"/>
        <v>151518690.86518741</v>
      </c>
      <c r="J6" s="11">
        <f t="shared" si="2"/>
        <v>134402647.39385739</v>
      </c>
      <c r="K6" s="9">
        <f t="shared" si="2"/>
        <v>139876445.7714875</v>
      </c>
      <c r="L6" s="11">
        <f t="shared" si="2"/>
        <v>145112789.21789283</v>
      </c>
      <c r="M6" s="11">
        <f t="shared" si="2"/>
        <v>150811254.00285527</v>
      </c>
      <c r="N6" s="11">
        <f t="shared" si="2"/>
        <v>212938804.69752494</v>
      </c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ht="12" thickBot="1" x14ac:dyDescent="0.25">
      <c r="A7" s="17" t="s">
        <v>14</v>
      </c>
      <c r="B7" s="2">
        <f>SUM(C7:N7)</f>
        <v>14500000.000000004</v>
      </c>
      <c r="C7" s="2">
        <v>609922.00083107746</v>
      </c>
      <c r="D7" s="2">
        <v>1481399.440787697</v>
      </c>
      <c r="E7" s="2">
        <v>1011497.3203749598</v>
      </c>
      <c r="F7" s="2">
        <v>1983958.5026796823</v>
      </c>
      <c r="G7" s="2">
        <v>1599670.5211624322</v>
      </c>
      <c r="H7" s="2">
        <v>2422187.4505336965</v>
      </c>
      <c r="I7" s="2">
        <v>1145432.6113127526</v>
      </c>
      <c r="J7" s="2">
        <v>693264.08574082039</v>
      </c>
      <c r="K7" s="2">
        <v>589792.27246028325</v>
      </c>
      <c r="L7" s="2">
        <v>1217281.1566963708</v>
      </c>
      <c r="M7" s="2">
        <v>982889.40386285598</v>
      </c>
      <c r="N7" s="2">
        <v>762705.23355737422</v>
      </c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spans="1:27" ht="12" thickBot="1" x14ac:dyDescent="0.25">
      <c r="A8" s="17" t="s">
        <v>15</v>
      </c>
      <c r="B8" s="2">
        <f t="shared" ref="B8:B15" si="3">SUM(C8:N8)</f>
        <v>2690695238</v>
      </c>
      <c r="C8" s="2">
        <v>996957698.208359</v>
      </c>
      <c r="D8" s="2">
        <v>180453807.02784923</v>
      </c>
      <c r="E8" s="2">
        <v>161951281.27729863</v>
      </c>
      <c r="F8" s="2">
        <v>165400475.9683347</v>
      </c>
      <c r="G8" s="2">
        <v>132397392.53536353</v>
      </c>
      <c r="H8" s="2">
        <v>142737810.47193897</v>
      </c>
      <c r="I8" s="2">
        <v>147759617.90932849</v>
      </c>
      <c r="J8" s="2">
        <v>130837625.4801022</v>
      </c>
      <c r="K8" s="2">
        <v>137370982.55821618</v>
      </c>
      <c r="L8" s="2">
        <v>140549756.92690098</v>
      </c>
      <c r="M8" s="2">
        <v>146919592.75483507</v>
      </c>
      <c r="N8" s="2">
        <v>207359196.881473</v>
      </c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spans="1:27" ht="12" thickBot="1" x14ac:dyDescent="0.25">
      <c r="A9" s="17" t="s">
        <v>16</v>
      </c>
      <c r="B9" s="2">
        <f t="shared" si="3"/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 spans="1:27" ht="12" thickBot="1" x14ac:dyDescent="0.25">
      <c r="A10" s="17" t="s">
        <v>17</v>
      </c>
      <c r="B10" s="2">
        <f t="shared" si="3"/>
        <v>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pans="1:27" ht="12" thickBot="1" x14ac:dyDescent="0.25">
      <c r="A11" s="17" t="s">
        <v>18</v>
      </c>
      <c r="B11" s="2">
        <f t="shared" si="3"/>
        <v>0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pans="1:27" ht="12" thickBot="1" x14ac:dyDescent="0.25">
      <c r="A12" s="17" t="s">
        <v>19</v>
      </c>
      <c r="B12" s="2">
        <f t="shared" si="3"/>
        <v>0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spans="1:27" ht="12" thickBot="1" x14ac:dyDescent="0.25">
      <c r="A13" s="17" t="s">
        <v>20</v>
      </c>
      <c r="B13" s="2">
        <f t="shared" si="3"/>
        <v>25672714.999999993</v>
      </c>
      <c r="C13" s="2">
        <v>802190.1975274554</v>
      </c>
      <c r="D13" s="2">
        <v>1140728.1408899857</v>
      </c>
      <c r="E13" s="2">
        <v>2743644.3014454097</v>
      </c>
      <c r="F13" s="2">
        <v>2138936.4397839522</v>
      </c>
      <c r="G13" s="2">
        <v>1952623.306846193</v>
      </c>
      <c r="H13" s="2">
        <v>2196872.7110027997</v>
      </c>
      <c r="I13" s="2">
        <v>2189588.3580969805</v>
      </c>
      <c r="J13" s="2">
        <v>2504817.3889042963</v>
      </c>
      <c r="K13" s="2">
        <v>1271448.4276590848</v>
      </c>
      <c r="L13" s="2">
        <v>2932451.1803996991</v>
      </c>
      <c r="M13" s="2">
        <v>2357866.1257700003</v>
      </c>
      <c r="N13" s="2">
        <v>3441548.4216741445</v>
      </c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pans="1:27" ht="12" thickBot="1" x14ac:dyDescent="0.25">
      <c r="A14" s="17" t="s">
        <v>21</v>
      </c>
      <c r="B14" s="2">
        <f t="shared" si="3"/>
        <v>6499999.9999999991</v>
      </c>
      <c r="C14" s="2">
        <v>1452677.2532518604</v>
      </c>
      <c r="D14" s="2">
        <v>256311.29638005589</v>
      </c>
      <c r="E14" s="2">
        <v>545683.02769390983</v>
      </c>
      <c r="F14" s="2">
        <v>148837.77578888493</v>
      </c>
      <c r="G14" s="2">
        <v>98929.323909098879</v>
      </c>
      <c r="H14" s="2">
        <v>222786.55116145057</v>
      </c>
      <c r="I14" s="2">
        <v>424051.9864491726</v>
      </c>
      <c r="J14" s="2">
        <v>366940.43911006884</v>
      </c>
      <c r="K14" s="2">
        <v>644222.51315194112</v>
      </c>
      <c r="L14" s="2">
        <v>413299.9538957809</v>
      </c>
      <c r="M14" s="2">
        <v>550905.71838734054</v>
      </c>
      <c r="N14" s="2">
        <v>1375354.160820435</v>
      </c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spans="1:27" ht="23.25" thickBot="1" x14ac:dyDescent="0.25">
      <c r="A15" s="17" t="s">
        <v>22</v>
      </c>
      <c r="B15" s="2">
        <f t="shared" si="3"/>
        <v>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spans="1:27" ht="12.75" thickBot="1" x14ac:dyDescent="0.25">
      <c r="A16" s="16" t="s">
        <v>23</v>
      </c>
      <c r="B16" s="5">
        <f>SUM(B17:B21)</f>
        <v>0</v>
      </c>
      <c r="C16" s="11">
        <v>0</v>
      </c>
      <c r="D16" s="7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7">
        <v>0</v>
      </c>
      <c r="L16" s="6">
        <v>0</v>
      </c>
      <c r="M16" s="6">
        <v>0</v>
      </c>
      <c r="N16" s="6">
        <v>0</v>
      </c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spans="1:27" ht="12" thickBot="1" x14ac:dyDescent="0.25">
      <c r="A17" s="17" t="s">
        <v>24</v>
      </c>
      <c r="B17" s="2">
        <f t="shared" ref="B17:B21" si="4">SUM(C17:N17)</f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 spans="1:27" ht="12" thickBot="1" x14ac:dyDescent="0.25">
      <c r="A18" s="17" t="s">
        <v>25</v>
      </c>
      <c r="B18" s="2">
        <f t="shared" si="4"/>
        <v>0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spans="1:27" ht="12" thickBot="1" x14ac:dyDescent="0.25">
      <c r="A19" s="17" t="s">
        <v>26</v>
      </c>
      <c r="B19" s="2">
        <f t="shared" si="4"/>
        <v>0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spans="1:27" ht="12" thickBot="1" x14ac:dyDescent="0.25">
      <c r="A20" s="17" t="s">
        <v>27</v>
      </c>
      <c r="B20" s="2">
        <f t="shared" si="4"/>
        <v>0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1:27" ht="12" thickBot="1" x14ac:dyDescent="0.25">
      <c r="A21" s="17" t="s">
        <v>28</v>
      </c>
      <c r="B21" s="2">
        <f t="shared" si="4"/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pans="1:27" ht="12.75" thickBot="1" x14ac:dyDescent="0.25">
      <c r="A22" s="16" t="s">
        <v>29</v>
      </c>
      <c r="B22" s="5">
        <f>SUM(B23:B24)</f>
        <v>0</v>
      </c>
      <c r="C22" s="6">
        <v>0</v>
      </c>
      <c r="D22" s="7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7">
        <v>0</v>
      </c>
      <c r="L22" s="6">
        <v>0</v>
      </c>
      <c r="M22" s="6">
        <v>0</v>
      </c>
      <c r="N22" s="6">
        <v>0</v>
      </c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1:27" ht="12" thickBot="1" x14ac:dyDescent="0.25">
      <c r="A23" s="17" t="s">
        <v>30</v>
      </c>
      <c r="B23" s="2">
        <f t="shared" ref="B23:B24" si="5">SUM(C23:N23)</f>
        <v>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pans="1:27" ht="34.5" thickBot="1" x14ac:dyDescent="0.25">
      <c r="A24" s="17" t="s">
        <v>31</v>
      </c>
      <c r="B24" s="2">
        <f t="shared" si="5"/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1:27" ht="12.75" thickBot="1" x14ac:dyDescent="0.25">
      <c r="A25" s="16" t="s">
        <v>32</v>
      </c>
      <c r="B25" s="6">
        <f>+SUM(B26:B30)</f>
        <v>559746562.00000012</v>
      </c>
      <c r="C25" s="6">
        <f>+SUM(C26:C30)</f>
        <v>33612638.645822704</v>
      </c>
      <c r="D25" s="7">
        <f t="shared" ref="D25:N25" si="6">+SUM(D26:D30)</f>
        <v>31527103.986655757</v>
      </c>
      <c r="E25" s="6">
        <f t="shared" si="6"/>
        <v>46562222.848117068</v>
      </c>
      <c r="F25" s="6">
        <f t="shared" si="6"/>
        <v>27837138.499951549</v>
      </c>
      <c r="G25" s="6">
        <f t="shared" si="6"/>
        <v>38963411.616968423</v>
      </c>
      <c r="H25" s="6">
        <f t="shared" si="6"/>
        <v>36029227.117398202</v>
      </c>
      <c r="I25" s="6">
        <f t="shared" si="6"/>
        <v>44482355.936645769</v>
      </c>
      <c r="J25" s="6">
        <f t="shared" si="6"/>
        <v>55417749.122795671</v>
      </c>
      <c r="K25" s="7">
        <f t="shared" si="6"/>
        <v>91214164.225254789</v>
      </c>
      <c r="L25" s="6">
        <f t="shared" si="6"/>
        <v>57417622.330432959</v>
      </c>
      <c r="M25" s="6">
        <f t="shared" si="6"/>
        <v>39611135.788364619</v>
      </c>
      <c r="N25" s="6">
        <f t="shared" si="6"/>
        <v>57071791.881592505</v>
      </c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pans="1:27" ht="23.25" thickBot="1" x14ac:dyDescent="0.25">
      <c r="A26" s="17" t="s">
        <v>33</v>
      </c>
      <c r="B26" s="2">
        <f t="shared" ref="B26:B30" si="7">SUM(C26:N26)</f>
        <v>29199999.999999996</v>
      </c>
      <c r="C26" s="2">
        <v>2233669.1232595034</v>
      </c>
      <c r="D26" s="2">
        <v>3662816.0358120613</v>
      </c>
      <c r="E26" s="2">
        <v>3265775.8141263807</v>
      </c>
      <c r="F26" s="2">
        <v>2038650.9848893187</v>
      </c>
      <c r="G26" s="2">
        <v>2109744.5187660609</v>
      </c>
      <c r="H26" s="2">
        <v>1770977.6913681072</v>
      </c>
      <c r="I26" s="2">
        <v>3547408.2092940239</v>
      </c>
      <c r="J26" s="2">
        <v>2098522.5469201943</v>
      </c>
      <c r="K26" s="2">
        <v>1778659.1669077699</v>
      </c>
      <c r="L26" s="2">
        <v>1953261.770100276</v>
      </c>
      <c r="M26" s="2">
        <v>2344170.3826340451</v>
      </c>
      <c r="N26" s="2">
        <v>2396343.7559222593</v>
      </c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pans="1:27" ht="12" thickBot="1" x14ac:dyDescent="0.25">
      <c r="A27" s="17" t="s">
        <v>34</v>
      </c>
      <c r="B27" s="2">
        <f t="shared" si="7"/>
        <v>504346562.00000012</v>
      </c>
      <c r="C27" s="2">
        <v>29887257.762259409</v>
      </c>
      <c r="D27" s="2">
        <v>26914080.310286578</v>
      </c>
      <c r="E27" s="2">
        <v>41840421.312037349</v>
      </c>
      <c r="F27" s="2">
        <v>24436214.325103495</v>
      </c>
      <c r="G27" s="2">
        <v>33766909.89517121</v>
      </c>
      <c r="H27" s="2">
        <v>32668164.766487177</v>
      </c>
      <c r="I27" s="2">
        <v>38786853.647947058</v>
      </c>
      <c r="J27" s="2">
        <v>51322681.683923252</v>
      </c>
      <c r="K27" s="2">
        <v>86594451.003757983</v>
      </c>
      <c r="L27" s="2">
        <v>54441290.719070785</v>
      </c>
      <c r="M27" s="2">
        <v>35441458.141006693</v>
      </c>
      <c r="N27" s="2">
        <v>48246778.432949044</v>
      </c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pans="1:27" ht="12" thickBot="1" x14ac:dyDescent="0.25">
      <c r="A28" s="17" t="s">
        <v>35</v>
      </c>
      <c r="B28" s="2">
        <f t="shared" si="7"/>
        <v>0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7" ht="12" thickBot="1" x14ac:dyDescent="0.25">
      <c r="A29" s="17" t="s">
        <v>36</v>
      </c>
      <c r="B29" s="2">
        <f t="shared" si="7"/>
        <v>26200000</v>
      </c>
      <c r="C29" s="2">
        <v>1491711.7603037946</v>
      </c>
      <c r="D29" s="2">
        <v>950207.64055711799</v>
      </c>
      <c r="E29" s="2">
        <v>1456025.7219533431</v>
      </c>
      <c r="F29" s="2">
        <v>1362273.189958737</v>
      </c>
      <c r="G29" s="2">
        <v>3086757.2030311502</v>
      </c>
      <c r="H29" s="2">
        <v>1590084.6595429205</v>
      </c>
      <c r="I29" s="2">
        <v>2148094.0794046898</v>
      </c>
      <c r="J29" s="2">
        <v>1996544.8919522273</v>
      </c>
      <c r="K29" s="2">
        <v>2841054.0545890355</v>
      </c>
      <c r="L29" s="2">
        <v>1023069.8412618983</v>
      </c>
      <c r="M29" s="2">
        <v>1825507.264723883</v>
      </c>
      <c r="N29" s="2">
        <v>6428669.692721202</v>
      </c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 ht="23.25" thickBot="1" x14ac:dyDescent="0.25">
      <c r="A30" s="17" t="s">
        <v>37</v>
      </c>
      <c r="B30" s="2">
        <f t="shared" si="7"/>
        <v>0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spans="1:27" ht="12.75" thickBot="1" x14ac:dyDescent="0.25">
      <c r="A31" s="16" t="s">
        <v>38</v>
      </c>
      <c r="B31" s="5">
        <f>SUM(B32:B33)</f>
        <v>110000000</v>
      </c>
      <c r="C31" s="6">
        <f>SUM(C32:C33)</f>
        <v>5224666.4055498261</v>
      </c>
      <c r="D31" s="6">
        <f t="shared" ref="D31:N31" si="8">SUM(D32:D33)</f>
        <v>5853696.140854896</v>
      </c>
      <c r="E31" s="6">
        <f t="shared" si="8"/>
        <v>8337640.8249886502</v>
      </c>
      <c r="F31" s="6">
        <f t="shared" si="8"/>
        <v>8466124.9882577285</v>
      </c>
      <c r="G31" s="6">
        <f t="shared" si="8"/>
        <v>10552814.238334812</v>
      </c>
      <c r="H31" s="6">
        <f t="shared" si="8"/>
        <v>10243087.271366416</v>
      </c>
      <c r="I31" s="6">
        <f t="shared" si="8"/>
        <v>11300093.882108837</v>
      </c>
      <c r="J31" s="6">
        <f t="shared" si="8"/>
        <v>11371045.173895791</v>
      </c>
      <c r="K31" s="6">
        <f t="shared" si="8"/>
        <v>9543739.2586661279</v>
      </c>
      <c r="L31" s="6">
        <f t="shared" si="8"/>
        <v>10238462.633054877</v>
      </c>
      <c r="M31" s="6">
        <f t="shared" si="8"/>
        <v>10027843.141970852</v>
      </c>
      <c r="N31" s="6">
        <f t="shared" si="8"/>
        <v>8840786.0409511738</v>
      </c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</row>
    <row r="32" spans="1:27" ht="12" thickBot="1" x14ac:dyDescent="0.25">
      <c r="A32" s="17" t="s">
        <v>38</v>
      </c>
      <c r="B32" s="2">
        <f t="shared" ref="B32:B33" si="9">SUM(C32:N32)</f>
        <v>110000000</v>
      </c>
      <c r="C32" s="2">
        <v>5224666.4055498261</v>
      </c>
      <c r="D32" s="2">
        <v>5853696.140854896</v>
      </c>
      <c r="E32" s="2">
        <v>8337640.8249886502</v>
      </c>
      <c r="F32" s="2">
        <v>8466124.9882577285</v>
      </c>
      <c r="G32" s="2">
        <v>10552814.238334812</v>
      </c>
      <c r="H32" s="2">
        <v>10243087.271366416</v>
      </c>
      <c r="I32" s="2">
        <v>11300093.882108837</v>
      </c>
      <c r="J32" s="2">
        <v>11371045.173895791</v>
      </c>
      <c r="K32" s="2">
        <v>9543739.2586661279</v>
      </c>
      <c r="L32" s="2">
        <v>10238462.633054877</v>
      </c>
      <c r="M32" s="2">
        <v>10027843.141970852</v>
      </c>
      <c r="N32" s="2">
        <v>8840786.0409511738</v>
      </c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1:29" ht="23.25" thickBot="1" x14ac:dyDescent="0.25">
      <c r="A33" s="17" t="s">
        <v>39</v>
      </c>
      <c r="B33" s="2">
        <f t="shared" si="9"/>
        <v>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1:29" ht="12.75" thickBot="1" x14ac:dyDescent="0.25">
      <c r="A34" s="16" t="s">
        <v>40</v>
      </c>
      <c r="B34" s="5">
        <f>SUM(B35:B39)</f>
        <v>174999999.99999997</v>
      </c>
      <c r="C34" s="6">
        <f>SUM(C35:C39)</f>
        <v>8996057.5135934167</v>
      </c>
      <c r="D34" s="7">
        <f t="shared" ref="D34:N34" si="10">SUM(D35:D39)</f>
        <v>9493700.8787919357</v>
      </c>
      <c r="E34" s="6">
        <f t="shared" si="10"/>
        <v>15136937.24047724</v>
      </c>
      <c r="F34" s="6">
        <f t="shared" si="10"/>
        <v>6755188.8827822851</v>
      </c>
      <c r="G34" s="6">
        <f t="shared" si="10"/>
        <v>61415479.180218071</v>
      </c>
      <c r="H34" s="6">
        <f t="shared" si="10"/>
        <v>12648345.054763993</v>
      </c>
      <c r="I34" s="6">
        <f t="shared" si="10"/>
        <v>12334224.346295249</v>
      </c>
      <c r="J34" s="6">
        <f t="shared" si="10"/>
        <v>9663036.769500915</v>
      </c>
      <c r="K34" s="7">
        <f t="shared" si="10"/>
        <v>13495482.536102593</v>
      </c>
      <c r="L34" s="6">
        <f t="shared" si="10"/>
        <v>7387121.9758419078</v>
      </c>
      <c r="M34" s="6">
        <f t="shared" si="10"/>
        <v>9171568.4235109445</v>
      </c>
      <c r="N34" s="6">
        <f t="shared" si="10"/>
        <v>8502857.1981214397</v>
      </c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4"/>
      <c r="AC34" s="4"/>
    </row>
    <row r="35" spans="1:29" ht="12" thickBot="1" x14ac:dyDescent="0.25">
      <c r="A35" s="17" t="s">
        <v>40</v>
      </c>
      <c r="B35" s="2">
        <f t="shared" ref="B35:B39" si="11">SUM(C35:N35)</f>
        <v>171335137.99999997</v>
      </c>
      <c r="C35" s="2">
        <v>8890977.3277006261</v>
      </c>
      <c r="D35" s="2">
        <v>8989159.0691031702</v>
      </c>
      <c r="E35" s="2">
        <v>14975244.957830114</v>
      </c>
      <c r="F35" s="2">
        <v>6551888.4920894774</v>
      </c>
      <c r="G35" s="2">
        <v>61216207.033956707</v>
      </c>
      <c r="H35" s="2">
        <v>12468469.190224122</v>
      </c>
      <c r="I35" s="2">
        <v>11767475.468678785</v>
      </c>
      <c r="J35" s="2">
        <v>9539986.4575382769</v>
      </c>
      <c r="K35" s="2">
        <v>13140349.740789656</v>
      </c>
      <c r="L35" s="2">
        <v>6878608.8021711148</v>
      </c>
      <c r="M35" s="2">
        <v>8990473.2690849248</v>
      </c>
      <c r="N35" s="2">
        <v>7926298.1908330154</v>
      </c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1:29" ht="12" thickBot="1" x14ac:dyDescent="0.25">
      <c r="A36" s="17" t="s">
        <v>70</v>
      </c>
      <c r="B36" s="2">
        <f t="shared" si="11"/>
        <v>125378.99999999999</v>
      </c>
      <c r="C36" s="2">
        <v>6506.2068375593617</v>
      </c>
      <c r="D36" s="2">
        <v>6578.0539128236869</v>
      </c>
      <c r="E36" s="2">
        <v>10958.529928448081</v>
      </c>
      <c r="F36" s="2">
        <v>4794.516973218223</v>
      </c>
      <c r="G36" s="2">
        <v>44796.571860878052</v>
      </c>
      <c r="H36" s="2">
        <v>9124.1307349407234</v>
      </c>
      <c r="I36" s="2">
        <v>8611.1601158396206</v>
      </c>
      <c r="J36" s="2">
        <v>6981.1363624646083</v>
      </c>
      <c r="K36" s="2">
        <v>9615.7970243702493</v>
      </c>
      <c r="L36" s="2">
        <v>5033.6031655538873</v>
      </c>
      <c r="M36" s="2">
        <v>6579.0156132748371</v>
      </c>
      <c r="N36" s="2">
        <v>5800.2774706286609</v>
      </c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9" ht="12" thickBot="1" x14ac:dyDescent="0.25">
      <c r="A37" s="17" t="s">
        <v>41</v>
      </c>
      <c r="B37" s="2">
        <f t="shared" si="11"/>
        <v>39482.999999999993</v>
      </c>
      <c r="C37" s="2">
        <v>2048.8643597999367</v>
      </c>
      <c r="D37" s="2">
        <v>2071.489664457506</v>
      </c>
      <c r="E37" s="2">
        <v>3450.9418416554249</v>
      </c>
      <c r="F37" s="2">
        <v>1509.8374819832277</v>
      </c>
      <c r="G37" s="2">
        <v>14106.852397794273</v>
      </c>
      <c r="H37" s="2">
        <v>2873.272667732751</v>
      </c>
      <c r="I37" s="2">
        <v>2711.7335028489283</v>
      </c>
      <c r="J37" s="2">
        <v>2198.4240343214583</v>
      </c>
      <c r="K37" s="2">
        <v>3028.1029033028703</v>
      </c>
      <c r="L37" s="2">
        <v>1585.1279224237244</v>
      </c>
      <c r="M37" s="2">
        <v>2071.7925127727162</v>
      </c>
      <c r="N37" s="2">
        <v>1826.5607109071809</v>
      </c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1:29" ht="12" thickBot="1" x14ac:dyDescent="0.25">
      <c r="A38" s="17" t="s">
        <v>42</v>
      </c>
      <c r="B38" s="2">
        <f t="shared" si="11"/>
        <v>3500000.0000000005</v>
      </c>
      <c r="C38" s="2">
        <v>96525.114695432596</v>
      </c>
      <c r="D38" s="2">
        <v>495892.26611148473</v>
      </c>
      <c r="E38" s="2">
        <v>147282.81087702158</v>
      </c>
      <c r="F38" s="2">
        <v>196996.03623760675</v>
      </c>
      <c r="G38" s="2">
        <v>140368.72200269264</v>
      </c>
      <c r="H38" s="2">
        <v>167878.46113719771</v>
      </c>
      <c r="I38" s="2">
        <v>555425.98399777466</v>
      </c>
      <c r="J38" s="2">
        <v>113870.75156585079</v>
      </c>
      <c r="K38" s="2">
        <v>342488.89538526343</v>
      </c>
      <c r="L38" s="2">
        <v>501894.44258281455</v>
      </c>
      <c r="M38" s="2">
        <v>172444.34629997201</v>
      </c>
      <c r="N38" s="2">
        <v>568932.16910688893</v>
      </c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1:29" ht="34.5" thickBot="1" x14ac:dyDescent="0.25">
      <c r="A39" s="17" t="s">
        <v>43</v>
      </c>
      <c r="B39" s="2">
        <f t="shared" si="11"/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9" ht="24.75" thickBot="1" x14ac:dyDescent="0.25">
      <c r="A40" s="16" t="s">
        <v>44</v>
      </c>
      <c r="B40" s="5">
        <f>SUM(B41:B49)</f>
        <v>0</v>
      </c>
      <c r="C40" s="6">
        <v>0</v>
      </c>
      <c r="D40" s="7">
        <v>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7">
        <v>0</v>
      </c>
      <c r="L40" s="6">
        <v>0</v>
      </c>
      <c r="M40" s="6">
        <v>0</v>
      </c>
      <c r="N40" s="6">
        <v>0</v>
      </c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9" ht="23.25" thickBot="1" x14ac:dyDescent="0.25">
      <c r="A41" s="17" t="s">
        <v>45</v>
      </c>
      <c r="B41" s="2">
        <f t="shared" ref="B41:B49" si="12">SUM(C41:N41)</f>
        <v>0</v>
      </c>
      <c r="C41" s="2">
        <v>0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1:29" ht="23.25" thickBot="1" x14ac:dyDescent="0.25">
      <c r="A42" s="17" t="s">
        <v>46</v>
      </c>
      <c r="B42" s="2">
        <f t="shared" si="12"/>
        <v>0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1:29" ht="23.25" thickBot="1" x14ac:dyDescent="0.25">
      <c r="A43" s="17" t="s">
        <v>47</v>
      </c>
      <c r="B43" s="2">
        <f t="shared" si="12"/>
        <v>0</v>
      </c>
      <c r="C43" s="2">
        <v>0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1:29" ht="34.5" thickBot="1" x14ac:dyDescent="0.25">
      <c r="A44" s="17" t="s">
        <v>48</v>
      </c>
      <c r="B44" s="2">
        <f t="shared" si="12"/>
        <v>0</v>
      </c>
      <c r="C44" s="2">
        <v>0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1:29" ht="34.5" thickBot="1" x14ac:dyDescent="0.25">
      <c r="A45" s="17" t="s">
        <v>49</v>
      </c>
      <c r="B45" s="2">
        <f t="shared" si="12"/>
        <v>0</v>
      </c>
      <c r="C45" s="2">
        <v>0</v>
      </c>
      <c r="D45" s="2">
        <v>0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29" ht="34.5" thickBot="1" x14ac:dyDescent="0.25">
      <c r="A46" s="17" t="s">
        <v>50</v>
      </c>
      <c r="B46" s="2">
        <f t="shared" si="12"/>
        <v>0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29" ht="23.25" thickBot="1" x14ac:dyDescent="0.25">
      <c r="A47" s="17" t="s">
        <v>51</v>
      </c>
      <c r="B47" s="2">
        <f t="shared" si="12"/>
        <v>0</v>
      </c>
      <c r="C47" s="2">
        <v>0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1:29" ht="23.25" thickBot="1" x14ac:dyDescent="0.25">
      <c r="A48" s="17" t="s">
        <v>52</v>
      </c>
      <c r="B48" s="2">
        <f t="shared" si="12"/>
        <v>0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1:27" ht="12" thickBot="1" x14ac:dyDescent="0.25">
      <c r="A49" s="17" t="s">
        <v>53</v>
      </c>
      <c r="B49" s="2">
        <f t="shared" si="12"/>
        <v>0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1:27" ht="24.75" thickBot="1" x14ac:dyDescent="0.25">
      <c r="A50" s="16" t="s">
        <v>54</v>
      </c>
      <c r="B50" s="5">
        <f>SUM(B51:B55)</f>
        <v>2457885485</v>
      </c>
      <c r="C50" s="5">
        <f t="shared" ref="C50:N50" si="13">SUM(C51:C55)</f>
        <v>244957856.80100054</v>
      </c>
      <c r="D50" s="5">
        <f t="shared" si="13"/>
        <v>247868608.3414084</v>
      </c>
      <c r="E50" s="5">
        <f t="shared" si="13"/>
        <v>183935031.9695465</v>
      </c>
      <c r="F50" s="5">
        <f t="shared" si="13"/>
        <v>274393666.02589434</v>
      </c>
      <c r="G50" s="5">
        <f t="shared" si="13"/>
        <v>200680699.32178688</v>
      </c>
      <c r="H50" s="5">
        <f t="shared" si="13"/>
        <v>177327534.94204143</v>
      </c>
      <c r="I50" s="5">
        <f t="shared" si="13"/>
        <v>198464787.04104042</v>
      </c>
      <c r="J50" s="5">
        <f t="shared" si="13"/>
        <v>189542537.99755177</v>
      </c>
      <c r="K50" s="5">
        <f t="shared" si="13"/>
        <v>190388139.62749839</v>
      </c>
      <c r="L50" s="5">
        <f t="shared" si="13"/>
        <v>167617527.09511301</v>
      </c>
      <c r="M50" s="5">
        <f t="shared" si="13"/>
        <v>187565777.92292857</v>
      </c>
      <c r="N50" s="5">
        <f t="shared" si="13"/>
        <v>195143317.91418982</v>
      </c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:27" ht="12" thickBot="1" x14ac:dyDescent="0.25">
      <c r="A51" s="17" t="s">
        <v>55</v>
      </c>
      <c r="B51" s="2">
        <f t="shared" ref="B51:B55" si="14">SUM(C51:N51)</f>
        <v>1689461729</v>
      </c>
      <c r="C51" s="2">
        <v>180836191.276362</v>
      </c>
      <c r="D51" s="2">
        <v>183746942.81676987</v>
      </c>
      <c r="E51" s="2">
        <v>118258616.73948051</v>
      </c>
      <c r="F51" s="2">
        <v>209753750.86840558</v>
      </c>
      <c r="G51" s="2">
        <v>136040783.30094004</v>
      </c>
      <c r="H51" s="2">
        <v>112573610.23158458</v>
      </c>
      <c r="I51" s="2">
        <v>133228044.21164165</v>
      </c>
      <c r="J51" s="2">
        <v>120335511.60078152</v>
      </c>
      <c r="K51" s="2">
        <v>122931308.67733957</v>
      </c>
      <c r="L51" s="2">
        <v>101589967.57619332</v>
      </c>
      <c r="M51" s="2">
        <v>128917786.18599841</v>
      </c>
      <c r="N51" s="2">
        <v>141249215.51450294</v>
      </c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27" ht="12" thickBot="1" x14ac:dyDescent="0.25">
      <c r="A52" s="17" t="s">
        <v>56</v>
      </c>
      <c r="B52" s="2">
        <f t="shared" si="14"/>
        <v>753723756</v>
      </c>
      <c r="C52" s="2">
        <v>64121665.524638526</v>
      </c>
      <c r="D52" s="2">
        <v>64121665.524638526</v>
      </c>
      <c r="E52" s="2">
        <v>65676415.230065994</v>
      </c>
      <c r="F52" s="2">
        <v>64639915.157488786</v>
      </c>
      <c r="G52" s="2">
        <v>64639916.020846829</v>
      </c>
      <c r="H52" s="2">
        <v>64639915.157488786</v>
      </c>
      <c r="I52" s="2">
        <v>64639915.157488786</v>
      </c>
      <c r="J52" s="2">
        <v>64639915.157488786</v>
      </c>
      <c r="K52" s="2">
        <v>64639915.157488786</v>
      </c>
      <c r="L52" s="2">
        <v>64639915.157488786</v>
      </c>
      <c r="M52" s="2">
        <v>53662299.763685368</v>
      </c>
      <c r="N52" s="2">
        <v>53662302.99119211</v>
      </c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27" ht="12" thickBot="1" x14ac:dyDescent="0.25">
      <c r="A53" s="17" t="s">
        <v>57</v>
      </c>
      <c r="B53" s="2">
        <f t="shared" si="14"/>
        <v>13499999.999999998</v>
      </c>
      <c r="C53" s="2">
        <v>0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4442753.1919701938</v>
      </c>
      <c r="K53" s="2">
        <v>2706659.3426261758</v>
      </c>
      <c r="L53" s="2">
        <v>1255851.0254318204</v>
      </c>
      <c r="M53" s="2">
        <v>4885427.9357331721</v>
      </c>
      <c r="N53" s="2">
        <v>209308.50423863676</v>
      </c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:27" ht="12" thickBot="1" x14ac:dyDescent="0.25">
      <c r="A54" s="17" t="s">
        <v>58</v>
      </c>
      <c r="B54" s="2">
        <f t="shared" si="14"/>
        <v>1199999.9999999998</v>
      </c>
      <c r="C54" s="2">
        <v>0</v>
      </c>
      <c r="D54" s="2">
        <v>0</v>
      </c>
      <c r="E54" s="2">
        <v>0</v>
      </c>
      <c r="F54" s="2">
        <v>0</v>
      </c>
      <c r="G54" s="2">
        <v>0</v>
      </c>
      <c r="H54" s="2">
        <v>114009.55296804468</v>
      </c>
      <c r="I54" s="2">
        <v>596827.67190999014</v>
      </c>
      <c r="J54" s="2">
        <v>124358.0473112632</v>
      </c>
      <c r="K54" s="2">
        <v>110256.45004386565</v>
      </c>
      <c r="L54" s="2">
        <v>131793.33599909281</v>
      </c>
      <c r="M54" s="2">
        <v>100264.03751161294</v>
      </c>
      <c r="N54" s="2">
        <v>22490.904256130416</v>
      </c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27" ht="12" thickBot="1" x14ac:dyDescent="0.25">
      <c r="A55" s="17" t="s">
        <v>59</v>
      </c>
      <c r="B55" s="2">
        <f t="shared" si="14"/>
        <v>0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1:27" ht="24.75" thickBot="1" x14ac:dyDescent="0.25">
      <c r="A56" s="16" t="s">
        <v>60</v>
      </c>
      <c r="B56" s="5">
        <f>SUM(B57:B60)</f>
        <v>0</v>
      </c>
      <c r="C56" s="6">
        <v>0</v>
      </c>
      <c r="D56" s="7">
        <v>0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7">
        <v>0</v>
      </c>
      <c r="L56" s="6">
        <v>0</v>
      </c>
      <c r="M56" s="6">
        <v>0</v>
      </c>
      <c r="N56" s="6">
        <v>0</v>
      </c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27" ht="12" thickBot="1" x14ac:dyDescent="0.25">
      <c r="A57" s="17" t="s">
        <v>61</v>
      </c>
      <c r="B57" s="2">
        <f t="shared" ref="B57:B60" si="15">SUM(C57:N57)</f>
        <v>0</v>
      </c>
      <c r="C57" s="2">
        <v>0</v>
      </c>
      <c r="D57" s="2">
        <v>0</v>
      </c>
      <c r="E57" s="2">
        <v>0</v>
      </c>
      <c r="F57" s="2">
        <v>0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1:27" ht="12" thickBot="1" x14ac:dyDescent="0.25">
      <c r="A58" s="17" t="s">
        <v>62</v>
      </c>
      <c r="B58" s="2">
        <f t="shared" si="15"/>
        <v>0</v>
      </c>
      <c r="C58" s="2">
        <v>0</v>
      </c>
      <c r="D58" s="2">
        <v>0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2">
        <v>0</v>
      </c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1:27" ht="12" thickBot="1" x14ac:dyDescent="0.25">
      <c r="A59" s="17" t="s">
        <v>63</v>
      </c>
      <c r="B59" s="2">
        <f t="shared" si="15"/>
        <v>0</v>
      </c>
      <c r="C59" s="2">
        <v>0</v>
      </c>
      <c r="D59" s="2">
        <v>0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1:27" ht="23.25" thickBot="1" x14ac:dyDescent="0.25">
      <c r="A60" s="17" t="s">
        <v>64</v>
      </c>
      <c r="B60" s="2">
        <f t="shared" si="15"/>
        <v>0</v>
      </c>
      <c r="C60" s="2">
        <v>0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  <c r="L60" s="2">
        <v>0</v>
      </c>
      <c r="M60" s="2">
        <v>0</v>
      </c>
      <c r="N60" s="2">
        <v>0</v>
      </c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spans="1:27" ht="12.75" thickBot="1" x14ac:dyDescent="0.25">
      <c r="A61" s="16" t="s">
        <v>65</v>
      </c>
      <c r="B61" s="5">
        <f>SUM(B62:B64)</f>
        <v>0</v>
      </c>
      <c r="C61" s="6">
        <v>0</v>
      </c>
      <c r="D61" s="7">
        <v>0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7">
        <v>0</v>
      </c>
      <c r="L61" s="6">
        <v>0</v>
      </c>
      <c r="M61" s="6">
        <v>0</v>
      </c>
      <c r="N61" s="6">
        <v>0</v>
      </c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1:27" ht="12" thickBot="1" x14ac:dyDescent="0.25">
      <c r="A62" s="17" t="s">
        <v>66</v>
      </c>
      <c r="B62" s="2">
        <f t="shared" ref="B62:B64" si="16">SUM(C62:N62)</f>
        <v>0</v>
      </c>
      <c r="C62" s="2">
        <v>0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2">
        <v>0</v>
      </c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1:27" ht="12" thickBot="1" x14ac:dyDescent="0.25">
      <c r="A63" s="17" t="s">
        <v>67</v>
      </c>
      <c r="B63" s="2">
        <f t="shared" si="16"/>
        <v>0</v>
      </c>
      <c r="C63" s="2">
        <v>0</v>
      </c>
      <c r="D63" s="2">
        <v>0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  <c r="L63" s="2">
        <v>0</v>
      </c>
      <c r="M63" s="2">
        <v>0</v>
      </c>
      <c r="N63" s="2">
        <v>0</v>
      </c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1:27" ht="12" thickBot="1" x14ac:dyDescent="0.25">
      <c r="A64" s="17" t="s">
        <v>68</v>
      </c>
      <c r="B64" s="2">
        <f t="shared" si="16"/>
        <v>0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  <c r="L64" s="2">
        <v>0</v>
      </c>
      <c r="M64" s="2">
        <v>0</v>
      </c>
      <c r="N64" s="2">
        <v>0</v>
      </c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1:14" ht="12.75" thickBot="1" x14ac:dyDescent="0.25">
      <c r="A65" s="16" t="s">
        <v>69</v>
      </c>
      <c r="B65" s="5">
        <f>SUM(C65:N65)</f>
        <v>0</v>
      </c>
      <c r="C65" s="6">
        <v>0</v>
      </c>
      <c r="D65" s="7">
        <v>0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7">
        <v>0</v>
      </c>
      <c r="L65" s="6">
        <v>0</v>
      </c>
      <c r="M65" s="6">
        <v>0</v>
      </c>
      <c r="N65" s="6">
        <v>0</v>
      </c>
    </row>
  </sheetData>
  <mergeCells count="1">
    <mergeCell ref="A2:N2"/>
  </mergeCells>
  <pageMargins left="0.7" right="0.7" top="0.75" bottom="0.75" header="0.3" footer="0.3"/>
  <pageSetup scale="51" orientation="landscape" r:id="rId1"/>
  <ignoredErrors>
    <ignoredError sqref="C34:N34 C6:N6" formulaRange="1"/>
    <ignoredError sqref="B56:B61 B50 B40 B31:B34 B25 B16:B22" formula="1"/>
    <ignoredError sqref="C50:D50 E50:J50 K50:N50" formula="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Calendario-Ingreso base mensual</vt:lpstr>
      <vt:lpstr>'Calendario-Ingreso base mensual'!Área_de_impresión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Antonio Dominguez Gastelum</dc:creator>
  <cp:lastModifiedBy>Valeria Trejo Corona</cp:lastModifiedBy>
  <cp:lastPrinted>2020-01-10T22:51:37Z</cp:lastPrinted>
  <dcterms:created xsi:type="dcterms:W3CDTF">2020-01-10T19:05:06Z</dcterms:created>
  <dcterms:modified xsi:type="dcterms:W3CDTF">2023-01-20T18:16:36Z</dcterms:modified>
</cp:coreProperties>
</file>